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10" tabRatio="927" activeTab="4"/>
  </bookViews>
  <sheets>
    <sheet name="Inlichtingen" sheetId="1" r:id="rId1"/>
    <sheet name="Sessie 1,2,3" sheetId="2" r:id="rId2"/>
    <sheet name="Sessie 4,5,6" sheetId="3" r:id="rId3"/>
    <sheet name="Sessie 7,8,9" sheetId="4" r:id="rId4"/>
    <sheet name="Sessie 10,11,12" sheetId="5" r:id="rId5"/>
    <sheet name="Be-Du" sheetId="6" r:id="rId6"/>
    <sheet name="Be-Ne" sheetId="7" r:id="rId7"/>
    <sheet name="Du-Ne" sheetId="8" r:id="rId8"/>
    <sheet name="Be spelers" sheetId="9" r:id="rId9"/>
    <sheet name="Du spelers" sheetId="10" r:id="rId10"/>
    <sheet name="Ne spelers" sheetId="11" r:id="rId11"/>
    <sheet name="Ranglijst Z" sheetId="12" r:id="rId12"/>
    <sheet name="Eindstanden" sheetId="13" r:id="rId13"/>
    <sheet name="Be spel 1R" sheetId="14" r:id="rId14"/>
    <sheet name="Du spel 1R" sheetId="15" r:id="rId15"/>
    <sheet name="Ne spel 1R" sheetId="16" r:id="rId16"/>
    <sheet name="Be spel 2R" sheetId="17" r:id="rId17"/>
    <sheet name="Du spel 2R" sheetId="18" r:id="rId18"/>
    <sheet name="Ne spel 2R" sheetId="19" r:id="rId19"/>
    <sheet name="deelnemers" sheetId="20" r:id="rId20"/>
  </sheets>
  <definedNames>
    <definedName name="_xlnm.Print_Area" localSheetId="19">'deelnemers'!$A$1:$H$55</definedName>
    <definedName name="_xlnm.Print_Area" localSheetId="12">'Eindstanden'!$A$1:$J$66</definedName>
    <definedName name="_xlnm.Print_Area" localSheetId="11">'Ranglijst Z'!$A$1:$H$51</definedName>
    <definedName name="_xlnm.Print_Area" localSheetId="2">'Sessie 4,5,6'!$A$1:$J$60</definedName>
  </definedNames>
  <calcPr fullCalcOnLoad="1"/>
</workbook>
</file>

<file path=xl/sharedStrings.xml><?xml version="1.0" encoding="utf-8"?>
<sst xmlns="http://schemas.openxmlformats.org/spreadsheetml/2006/main" count="3826" uniqueCount="242">
  <si>
    <t>Naam Tegenstrever</t>
  </si>
  <si>
    <t>Caramboles</t>
  </si>
  <si>
    <t>Beurten</t>
  </si>
  <si>
    <t>Gemiddelde</t>
  </si>
  <si>
    <t>Hoogste Reeks</t>
  </si>
  <si>
    <t>Moyenne</t>
  </si>
  <si>
    <t>Nom Adversaire</t>
  </si>
  <si>
    <t>Name Gegenspieler</t>
  </si>
  <si>
    <t>Bälle</t>
  </si>
  <si>
    <t>Reprises</t>
  </si>
  <si>
    <t>Durchschnitt</t>
  </si>
  <si>
    <t>Höchste Reihe</t>
  </si>
  <si>
    <t>Punten</t>
  </si>
  <si>
    <t>Points</t>
  </si>
  <si>
    <t>Plus Haute Serie</t>
  </si>
  <si>
    <t>Punkte</t>
  </si>
  <si>
    <t xml:space="preserve">Biljarts :    </t>
  </si>
  <si>
    <t xml:space="preserve">Billards :    </t>
  </si>
  <si>
    <t>Partiepunkte</t>
  </si>
  <si>
    <t>Namen Spieler</t>
  </si>
  <si>
    <t>Namen Spelers</t>
  </si>
  <si>
    <t>Noms Joueurs</t>
  </si>
  <si>
    <t>Spelersresultaten van:</t>
  </si>
  <si>
    <t>Résultats des joueurs du:</t>
  </si>
  <si>
    <t>Spielerergebnisse von:</t>
  </si>
  <si>
    <t>SPELERSRANGLIJST  -  TABLEAU D'ORDRE JOUEURS  -  RANGLISTE SPIELER</t>
  </si>
  <si>
    <t>Biljarts/Billards : 2,30 m</t>
  </si>
  <si>
    <t>Deelnemende Ploegen / Equipes Participants / Teilnehmende Mannschaften</t>
  </si>
  <si>
    <t>Land</t>
  </si>
  <si>
    <t>Pays</t>
  </si>
  <si>
    <t>Percentage</t>
  </si>
  <si>
    <t>Pourcentage</t>
  </si>
  <si>
    <t>Prozentsatz</t>
  </si>
  <si>
    <t>N°</t>
  </si>
  <si>
    <t xml:space="preserve">Naam Speler </t>
  </si>
  <si>
    <t xml:space="preserve">Nom Joueur </t>
  </si>
  <si>
    <t xml:space="preserve">Name Spieler </t>
  </si>
  <si>
    <t>sessie/séance/Session:</t>
  </si>
  <si>
    <t>Ptn</t>
  </si>
  <si>
    <t>Pts</t>
  </si>
  <si>
    <t>Pkt</t>
  </si>
  <si>
    <t>BELGIE - BELGIQUE - BELGIEN</t>
  </si>
  <si>
    <t>DUITSLAND - ALLEMAGNE - DEUTSCHLAND</t>
  </si>
  <si>
    <t>Carambolepunten</t>
  </si>
  <si>
    <t>Quantität Bälle</t>
  </si>
  <si>
    <t>Nombre caramboles</t>
  </si>
  <si>
    <t>NEDERLAND - PAYS-BAS - HOLLAND</t>
  </si>
  <si>
    <t>België</t>
  </si>
  <si>
    <t>Deutschland</t>
  </si>
  <si>
    <t>Belgique</t>
  </si>
  <si>
    <t>Nederland</t>
  </si>
  <si>
    <t>Ontmoetingspunten</t>
  </si>
  <si>
    <t>Points de rencontre</t>
  </si>
  <si>
    <t>LAND</t>
  </si>
  <si>
    <t>PAYS</t>
  </si>
  <si>
    <t>Duitsland / Allemagne / Deutschland</t>
  </si>
  <si>
    <t>België / Belgique / Belgien</t>
  </si>
  <si>
    <t>1° RONDE  -  1° TOUR  -  1° RUNDE</t>
  </si>
  <si>
    <t>2° RONDE  -  2° TOUR  -  2° RUNDE</t>
  </si>
  <si>
    <t>Nederland / Pays-Bas / Holland</t>
  </si>
  <si>
    <t>ONTMOETINGSPUNTEN</t>
  </si>
  <si>
    <t>POINTS DE RENCONTRE</t>
  </si>
  <si>
    <t>PARTIEPUNKTE</t>
  </si>
  <si>
    <t>PUNTEN</t>
  </si>
  <si>
    <t>POINTS</t>
  </si>
  <si>
    <t>PUNKTE</t>
  </si>
  <si>
    <t>PERCENTAGE</t>
  </si>
  <si>
    <t>POURCENTAGE</t>
  </si>
  <si>
    <t>PROZENTSATZ</t>
  </si>
  <si>
    <t>PLAATS</t>
  </si>
  <si>
    <t>PLACE</t>
  </si>
  <si>
    <t>PLATZ</t>
  </si>
  <si>
    <t>1° ronde/tour/Runde</t>
  </si>
  <si>
    <t>2° ronde/tour/Runde</t>
  </si>
  <si>
    <t>Totaal/Total/Gänze</t>
  </si>
  <si>
    <t>?° Plaats / Place / Platz</t>
  </si>
  <si>
    <t xml:space="preserve">Ontmoetingspunten / Points de rencontre / Partiepunkte :  ? </t>
  </si>
  <si>
    <t>1° ronde / tour / Runde</t>
  </si>
  <si>
    <t>2° ronde / tour / Runde</t>
  </si>
  <si>
    <t>1° ronde</t>
  </si>
  <si>
    <t>2° ronde</t>
  </si>
  <si>
    <t>totaal</t>
  </si>
  <si>
    <t>1.</t>
  </si>
  <si>
    <t>2.</t>
  </si>
  <si>
    <t>3.</t>
  </si>
  <si>
    <t>4.</t>
  </si>
  <si>
    <t>5.</t>
  </si>
  <si>
    <t>6.</t>
  </si>
  <si>
    <t>7.</t>
  </si>
  <si>
    <t>8.</t>
  </si>
  <si>
    <t>Büttner Dominik</t>
  </si>
  <si>
    <t>Kamen</t>
  </si>
  <si>
    <t>Josten Dennis</t>
  </si>
  <si>
    <t>Gelsenkirchen</t>
  </si>
  <si>
    <t>Will Alexander</t>
  </si>
  <si>
    <t>Neustadt</t>
  </si>
  <si>
    <t>van Seters René</t>
  </si>
  <si>
    <t>Aufnahme</t>
  </si>
  <si>
    <t>2005</t>
  </si>
  <si>
    <t>WOUBRUGGE (NL)</t>
  </si>
  <si>
    <t>26, 27 &amp; 28 augustus/août/August 2005</t>
  </si>
  <si>
    <t>COUPE VAN BEEM 2005</t>
  </si>
  <si>
    <t>Broux Thomas</t>
  </si>
  <si>
    <t>BC Herstalien</t>
  </si>
  <si>
    <t>Mintjens Nicolas</t>
  </si>
  <si>
    <t>KBC De Goeie Queue</t>
  </si>
  <si>
    <t>Tuerlinckx Bart</t>
  </si>
  <si>
    <t>Porcu Thomas</t>
  </si>
  <si>
    <t>BC De Ketsers Genk</t>
  </si>
  <si>
    <t>Christiaen Kris</t>
  </si>
  <si>
    <t>BC Koninklijke Brugse</t>
  </si>
  <si>
    <t>Van der Veken Sam</t>
  </si>
  <si>
    <t>Martens Kenneth</t>
  </si>
  <si>
    <t>BC Lido Riemst</t>
  </si>
  <si>
    <t>BC Biljart Express Turnhout</t>
  </si>
  <si>
    <t>Landau Pfalz</t>
  </si>
  <si>
    <t>Fischer Emanuel</t>
  </si>
  <si>
    <t>Hallmann Stefan</t>
  </si>
  <si>
    <t>Krefeld</t>
  </si>
  <si>
    <t>Siepmann Steffen</t>
  </si>
  <si>
    <t>Linnebacher Fabian</t>
  </si>
  <si>
    <t>Schiffweiler</t>
  </si>
  <si>
    <t>Gulacsi Josef</t>
  </si>
  <si>
    <t>Landaus Isar</t>
  </si>
  <si>
    <t>van Venrooy Nicky</t>
  </si>
  <si>
    <t>Alink William</t>
  </si>
  <si>
    <t>Pattiruhu Demi</t>
  </si>
  <si>
    <t>Yilmazer Talip</t>
  </si>
  <si>
    <t>Hilgers Chane</t>
  </si>
  <si>
    <t>Coehorst Roy</t>
  </si>
  <si>
    <t>Huynen Leroy</t>
  </si>
  <si>
    <t>1. Nederland / Pays-Bas / Holland</t>
  </si>
  <si>
    <t>2. België / Belgique / Belgien</t>
  </si>
  <si>
    <t>3. Duitsland / Allemagne / Deutschland</t>
  </si>
  <si>
    <t>Ontmoetingspunten / Points de rencontre / Partiepunkte :  ?</t>
  </si>
  <si>
    <t>Henk van der Schuur (Lid Commissie Jeugdzaken KNBB - Membre de la Commission Affaires Jeunesse KNBB - Mitglied Kommission Jugend KNBB)</t>
  </si>
  <si>
    <t>BELANGRIJKE INLICHTINGEN VOORAF</t>
  </si>
  <si>
    <t>Dit Excelprogramma is bedoeld om zo weinig mogelijk werk te hebben tijdens het tornooi.</t>
  </si>
  <si>
    <t>De eerste 4 werkbladen behelsen de 12 sessies waarin telkens 4 matchen gespeeld worden.  In deze werkbladen</t>
  </si>
  <si>
    <t>worden de gegevens van de matchen ingevuld (matchpunten, caramboles, beurten en hoogste reeks). Deze gegevens</t>
  </si>
  <si>
    <t>dienen slechts éénmaal te worden ingevuld want ze worden automatisch verwerkt in de andere werkbladen.  Het is</t>
  </si>
  <si>
    <t>dus van groot belang om in de Sessie-werkbladen geen fouten te maken, anders zullen de andere werkbladen ook</t>
  </si>
  <si>
    <r>
      <t xml:space="preserve">fouten bevatten.  Enkel en alleen de vakjes die </t>
    </r>
    <r>
      <rPr>
        <b/>
        <sz val="10"/>
        <rFont val="Arial"/>
        <family val="2"/>
      </rPr>
      <t>lichtgroen</t>
    </r>
    <r>
      <rPr>
        <sz val="10"/>
        <rFont val="Arial"/>
        <family val="0"/>
      </rPr>
      <t xml:space="preserve"> zijn mogen door u ingevuld worden, de rest is reeds of</t>
    </r>
  </si>
  <si>
    <t>wordt automatisch door het prorgramma ingevuld en mogen derhalve niet gewijzigd worden.</t>
  </si>
  <si>
    <t>De werkbladen Be-Du, Be-Ne en Du-Ne worden automatisch ingevuld.  Hier mag dus niets manueel gewijzigd worden</t>
  </si>
  <si>
    <t>gezien de gegevens ervan uit de Sessie-werkbladen worden afgeleid.  Deze landenwerkbladen geven dus een over-</t>
  </si>
  <si>
    <t>De werkbladen Be spelers, Du spelers en Ne Spelers geven specifiek de resultaten weer van elke speler afzonderlijk.</t>
  </si>
  <si>
    <t>Deze werkbladen, die uit twee bladzijden bestaan, geven ook het totale ploegresultaat weer. In deze werkbladen</t>
  </si>
  <si>
    <t>mogen er twee zaken gewijzigd worden :</t>
  </si>
  <si>
    <t>1. De namen en de te spelen punten : het is mogelijk dat er een fout staat in de namen of de te spelen punten ofwel</t>
  </si>
  <si>
    <t>dat er uiteindelijk iemand anders is opgedaagd dan de namen die vermeld staan.  In dergelijk geval mogen de vakjes</t>
  </si>
  <si>
    <r>
      <t xml:space="preserve">die in </t>
    </r>
    <r>
      <rPr>
        <b/>
        <sz val="10"/>
        <rFont val="Arial"/>
        <family val="2"/>
      </rPr>
      <t>geel</t>
    </r>
    <r>
      <rPr>
        <sz val="10"/>
        <rFont val="Arial"/>
        <family val="0"/>
      </rPr>
      <t xml:space="preserve"> aangeduid zijn gewijzigd worden. Zodra je dit doet zal de naam en/of de te spelen punten ook automatisch</t>
    </r>
  </si>
  <si>
    <t>wijzigen in alle andere werkbladen.</t>
  </si>
  <si>
    <t>2. Onderaan deze werkbladen dienen de vraagtekens nog gewijzigd te worden nadat het tornooi afgelopen is want</t>
  </si>
  <si>
    <t>hierin worden de uiteindelijke ontmoetingspunten en de behaalde plaats van het land vermeld.  Ook hier werden de</t>
  </si>
  <si>
    <r>
      <t xml:space="preserve">te wijzigen vakken in het </t>
    </r>
    <r>
      <rPr>
        <b/>
        <sz val="10"/>
        <rFont val="Arial"/>
        <family val="2"/>
      </rPr>
      <t xml:space="preserve">geel </t>
    </r>
    <r>
      <rPr>
        <sz val="10"/>
        <rFont val="Arial"/>
        <family val="0"/>
      </rPr>
      <t>aangeduid !!</t>
    </r>
  </si>
  <si>
    <t>Samengevat : enkel en alleen de vakjes die geel zijn aangeduid zijn voor wijziging vatbaar, de rest wordt automatisch</t>
  </si>
  <si>
    <t>ingevuld en mogen niet gewijzigd worden.</t>
  </si>
  <si>
    <t>Het werkblad Ranglijst Z weerspiegeld de resultaten van alle spelers onderling. Dit werkblad bevat een macro die de</t>
  </si>
  <si>
    <t>liggen op toetsenbord bij elkaar, vervolgens nog de letter Z indrukken.  Zodoende rangschikt de computer de spelers.</t>
  </si>
  <si>
    <t>Het werkblad Eindstanden is de grote samenvatting van het ganse tornooi.  Aan de linkerkant merkt u allemaal</t>
  </si>
  <si>
    <r>
      <t xml:space="preserve">vakjes die in </t>
    </r>
    <r>
      <rPr>
        <b/>
        <sz val="10"/>
        <rFont val="Arial"/>
        <family val="2"/>
      </rPr>
      <t>geel</t>
    </r>
    <r>
      <rPr>
        <sz val="10"/>
        <rFont val="Arial"/>
        <family val="0"/>
      </rPr>
      <t xml:space="preserve"> zijn aangeduid; hierin worden de </t>
    </r>
    <r>
      <rPr>
        <b/>
        <sz val="10"/>
        <rFont val="Arial"/>
        <family val="2"/>
      </rPr>
      <t>ontmoetingspunten</t>
    </r>
    <r>
      <rPr>
        <sz val="10"/>
        <rFont val="Arial"/>
        <family val="0"/>
      </rPr>
      <t xml:space="preserve"> van de eerste en de tweede ronde ingevuld.</t>
    </r>
  </si>
  <si>
    <t>Onderaan dit werkblad dienen de totaalstanden van de verschillende landen volgens hun bereikte plaats ingevuld te</t>
  </si>
  <si>
    <r>
      <t xml:space="preserve">worden in de </t>
    </r>
    <r>
      <rPr>
        <b/>
        <sz val="10"/>
        <rFont val="Arial"/>
        <family val="2"/>
      </rPr>
      <t>gele</t>
    </r>
    <r>
      <rPr>
        <sz val="10"/>
        <rFont val="Arial"/>
        <family val="0"/>
      </rPr>
      <t xml:space="preserve"> vakjes en dit na de eerste ronde, de tweede ronde en uiteraard de eindstand.  De gegevens   </t>
    </r>
  </si>
  <si>
    <t>hiervoor staan automatisch vermeld onder de naam van de tornooiverantwoordelijke Henk van der Schuur. Deze</t>
  </si>
  <si>
    <t>aan de linkerkant dienen ingevuld te worden zodat de gegevens per land onder de naam van Henk van der Schuur</t>
  </si>
  <si>
    <t>volledig zouden zijn.</t>
  </si>
  <si>
    <t>De werkbladen Be spel 1R, Du spel 1R, Ne spel 1R, Be spel 2R, Du spel 2R en Ne spel 2R geven de resultaten weer</t>
  </si>
  <si>
    <t>van de landen na de eerste en de tweede ronde.  Elk van die werkbladen bevat twee bladzijden.  In deze werkbladen</t>
  </si>
  <si>
    <t>dienen nog enkel en alleen de ontmoetingspunten en de plaats ingevuld te worden na afloop van elke ronde, wat</t>
  </si>
  <si>
    <r>
      <t xml:space="preserve">eens te meer in </t>
    </r>
    <r>
      <rPr>
        <b/>
        <sz val="10"/>
        <rFont val="Arial"/>
        <family val="2"/>
      </rPr>
      <t>geel</t>
    </r>
    <r>
      <rPr>
        <sz val="10"/>
        <rFont val="Arial"/>
        <family val="0"/>
      </rPr>
      <t xml:space="preserve"> staat aangeduid (vraagtekens vervangen). De rest van de vakjes worden automatisch ingevuld.</t>
    </r>
  </si>
  <si>
    <t>Indien u alle werkbladen wenst mee te geven met de spelers zelf en hun afgevaardigde dan is een goede kopieer-</t>
  </si>
  <si>
    <t>machine wel zeer noodzakelijk. Bepaalde van die werkbladen zal u reeds kunnen afdrukken en kopiëren nog voor</t>
  </si>
  <si>
    <t>het tornooi volledig is afgelopen, wil dat vooral in de gaten houden zodat u na afloop van de laatste match zo weinig</t>
  </si>
  <si>
    <t>mogelijk afdruk- en kopieerwerk zou hebben.</t>
  </si>
  <si>
    <t>Hopelijk hebt u weinig of geen problemen met dit programma, veel succes.</t>
  </si>
  <si>
    <t>René De Cuyper</t>
  </si>
  <si>
    <t>Nationaal Sportbestuurder Jeugd België</t>
  </si>
  <si>
    <t>tel. : +32 477 84 64 26</t>
  </si>
  <si>
    <t>KONINKLIJKE</t>
  </si>
  <si>
    <t>NEDERLANDSE</t>
  </si>
  <si>
    <t>BILJARTBOND</t>
  </si>
  <si>
    <t xml:space="preserve">             JEUGD  -  JEUNESSE  -  JUGEND</t>
  </si>
  <si>
    <t xml:space="preserve">            JEUGD  -  JEUNESSE  -  JUGEND</t>
  </si>
  <si>
    <t>JEUGD - JEUNESSE - JUGEND</t>
  </si>
  <si>
    <t xml:space="preserve">               JEUGD  -  JEUNESSE  -  JUGEND</t>
  </si>
  <si>
    <r>
      <t>Opdat alles naar behoren zou functioneren dient dit programma te worden geopend met '</t>
    </r>
    <r>
      <rPr>
        <b/>
        <sz val="10"/>
        <rFont val="Arial"/>
        <family val="2"/>
      </rPr>
      <t>macro's inschakelen</t>
    </r>
    <r>
      <rPr>
        <sz val="10"/>
        <rFont val="Arial"/>
        <family val="0"/>
      </rPr>
      <t>'.</t>
    </r>
  </si>
  <si>
    <t>zicht van wat de landen onderling tegenover elkaar hebben gepresteerd zowel in de 1ste als in de 2de ronde.</t>
  </si>
  <si>
    <t>spelers rangschikt respectievelijk volgens matchpunten, gemiddelde en hoogste reeks. Om deze rangschikking te</t>
  </si>
  <si>
    <r>
      <t xml:space="preserve">bekomen dient u de volgende toetsen gelijktijdig in te drukken : </t>
    </r>
    <r>
      <rPr>
        <b/>
        <sz val="10"/>
        <rFont val="Arial"/>
        <family val="2"/>
      </rPr>
      <t>Ctrl Shift Z</t>
    </r>
    <r>
      <rPr>
        <sz val="10"/>
        <rFont val="Arial"/>
        <family val="0"/>
      </rPr>
      <t>. De Ctrl-toets en de Hoofdlettertoets (Shift)</t>
    </r>
  </si>
  <si>
    <t>gegevens zullen u in staat stellen om de gele vakjes te vervolledigen.  Vergeet niet dat vooreerst de ontmoetingspunten</t>
  </si>
  <si>
    <t>Henderix Michael</t>
  </si>
  <si>
    <t>BC De Krabbers Itegem</t>
  </si>
  <si>
    <t xml:space="preserve"> </t>
  </si>
  <si>
    <t>PLOEGTOTALEN  -  TOTALS EQUIPE  -  GANZE MANNSCHAFT</t>
  </si>
  <si>
    <t>Biljarts/Billards : 2,10 m</t>
  </si>
  <si>
    <t>23, 24 &amp; 25 augustus/août/August 2013</t>
  </si>
  <si>
    <t>Velbert (D)</t>
  </si>
  <si>
    <t>DEUTSCHE</t>
  </si>
  <si>
    <t>BILLARD</t>
  </si>
  <si>
    <t>UNION</t>
  </si>
  <si>
    <t xml:space="preserve"> COUPE VAN BEEM 2013</t>
  </si>
  <si>
    <t>Bouerdick Tobias</t>
  </si>
  <si>
    <t>Blondeel Simon</t>
  </si>
  <si>
    <t>Kather Torben</t>
  </si>
  <si>
    <t>Sauerbier Daniel</t>
  </si>
  <si>
    <t>Back Marcel</t>
  </si>
  <si>
    <t>Blondeel Lukas</t>
  </si>
  <si>
    <t>Seibeld Ramon</t>
  </si>
  <si>
    <t>Schramm Anika</t>
  </si>
  <si>
    <t>Van Hees Stef</t>
  </si>
  <si>
    <t>Dieu Gérôme</t>
  </si>
  <si>
    <t>Wittemans Dimitri</t>
  </si>
  <si>
    <t>Dresselaers Geoffrey</t>
  </si>
  <si>
    <t>Godfroid Amalric</t>
  </si>
  <si>
    <t>Eelen Bryan</t>
  </si>
  <si>
    <t>Roest Michael</t>
  </si>
  <si>
    <t>Van Hoeck Tim</t>
  </si>
  <si>
    <t>Snellen Hans jr.</t>
  </si>
  <si>
    <t>van den Hooff Stephan</t>
  </si>
  <si>
    <t>Bongers Joey</t>
  </si>
  <si>
    <t>Reutelingsperger Roy</t>
  </si>
  <si>
    <t>Hoogland Dennis</t>
  </si>
  <si>
    <t>23.08.2013  14.30 U/H</t>
  </si>
  <si>
    <t>23.08.2013  16.00 U/H</t>
  </si>
  <si>
    <t>23.08.2013  17.30 U/H</t>
  </si>
  <si>
    <t>23.08.2005  19.00 U/H</t>
  </si>
  <si>
    <t>24.08.2005  12.00 U/H</t>
  </si>
  <si>
    <t>24.08.2013  13.30 U/H</t>
  </si>
  <si>
    <t>24.08.2013  15.00 U/H</t>
  </si>
  <si>
    <t>24.08.2013  16.30 U/H</t>
  </si>
  <si>
    <t>24.08.2013  18.00 U/H</t>
  </si>
  <si>
    <t>25.08.2013  10.00 U/H</t>
  </si>
  <si>
    <t>25.08.2013  11.30 U/H</t>
  </si>
  <si>
    <t>25.08.2013  13.00 U/H</t>
  </si>
  <si>
    <t>Totalen / Totals / Gesamt</t>
  </si>
  <si>
    <t>2,10 m</t>
  </si>
  <si>
    <t>RANGSCHIKKING &amp; EINDSTAND  -  CLASSIFICATION &amp; SCORE FINAL  -  RANGLISTE &amp; ENDSTAND</t>
  </si>
  <si>
    <t>Höchste Serie</t>
  </si>
  <si>
    <t>Schuurmans Jasper</t>
  </si>
  <si>
    <t>Glissenaar Silvy</t>
  </si>
  <si>
    <t>Marriott Bradley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</si>
</sst>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BF&quot;;\-#,##0\ &quot;BF&quot;"/>
    <numFmt numFmtId="179" formatCode="#,##0\ &quot;BF&quot;;[Red]\-#,##0\ &quot;BF&quot;"/>
    <numFmt numFmtId="180" formatCode="#,##0.00\ &quot;BF&quot;;\-#,##0.00\ &quot;BF&quot;"/>
    <numFmt numFmtId="181" formatCode="#,##0.00\ &quot;BF&quot;;[Red]\-#,##0.00\ &quot;BF&quot;"/>
    <numFmt numFmtId="182" formatCode="_-* #,##0\ &quot;BF&quot;_-;\-* #,##0\ &quot;BF&quot;_-;_-* &quot;-&quot;\ &quot;BF&quot;_-;_-@_-"/>
    <numFmt numFmtId="183" formatCode="_-* #,##0\ _B_F_-;\-* #,##0\ _B_F_-;_-* &quot;-&quot;\ _B_F_-;_-@_-"/>
    <numFmt numFmtId="184" formatCode="_-* #,##0.00\ &quot;BF&quot;_-;\-* #,##0.00\ &quot;BF&quot;_-;_-* &quot;-&quot;??\ &quot;BF&quot;_-;_-@_-"/>
    <numFmt numFmtId="185" formatCode="_-* #,##0.00\ _B_F_-;\-* #,##0.00\ _B_F_-;_-* &quot;-&quot;??\ _B_F_-;_-@_-"/>
    <numFmt numFmtId="186" formatCode="0.000"/>
    <numFmt numFmtId="187" formatCode="00.00.00.000"/>
    <numFmt numFmtId="188" formatCode="#,##0\ &quot;BF&quot;"/>
    <numFmt numFmtId="189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4"/>
      <color indexed="58"/>
      <name val="Arial"/>
      <family val="2"/>
    </font>
    <font>
      <sz val="16"/>
      <name val="Galant"/>
      <family val="0"/>
    </font>
    <font>
      <i/>
      <sz val="9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8"/>
      <name val="Galant"/>
      <family val="0"/>
    </font>
    <font>
      <sz val="7"/>
      <name val="Small Fonts"/>
      <family val="2"/>
    </font>
    <font>
      <i/>
      <sz val="8"/>
      <name val="Times New Roman"/>
      <family val="1"/>
    </font>
    <font>
      <sz val="16"/>
      <name val="Times New Roman"/>
      <family val="1"/>
    </font>
    <font>
      <sz val="18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sz val="20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24" borderId="12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Continuous"/>
    </xf>
    <xf numFmtId="0" fontId="13" fillId="0" borderId="24" xfId="0" applyFont="1" applyBorder="1" applyAlignment="1">
      <alignment horizontal="centerContinuous"/>
    </xf>
    <xf numFmtId="0" fontId="13" fillId="0" borderId="25" xfId="0" applyFont="1" applyBorder="1" applyAlignment="1">
      <alignment horizontal="centerContinuous"/>
    </xf>
    <xf numFmtId="0" fontId="13" fillId="0" borderId="26" xfId="0" applyFont="1" applyBorder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4" fillId="0" borderId="29" xfId="0" applyNumberFormat="1" applyFont="1" applyBorder="1" applyAlignment="1">
      <alignment/>
    </xf>
    <xf numFmtId="0" fontId="14" fillId="0" borderId="30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1" fontId="0" fillId="0" borderId="3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1" fontId="0" fillId="0" borderId="3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14" fillId="0" borderId="42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29" xfId="0" applyNumberFormat="1" applyFont="1" applyBorder="1" applyAlignment="1">
      <alignment horizontal="center"/>
    </xf>
    <xf numFmtId="0" fontId="14" fillId="0" borderId="42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4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" fontId="9" fillId="24" borderId="1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17" fillId="0" borderId="41" xfId="0" applyFont="1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1" fontId="0" fillId="24" borderId="31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/>
    </xf>
    <xf numFmtId="1" fontId="14" fillId="0" borderId="29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18" fillId="0" borderId="5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51" xfId="0" applyFont="1" applyBorder="1" applyAlignment="1">
      <alignment horizontal="centerContinuous"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5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10" fillId="0" borderId="52" xfId="0" applyNumberFormat="1" applyFont="1" applyBorder="1" applyAlignment="1">
      <alignment/>
    </xf>
    <xf numFmtId="0" fontId="0" fillId="0" borderId="49" xfId="0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3" fontId="0" fillId="24" borderId="31" xfId="0" applyNumberFormat="1" applyFill="1" applyBorder="1" applyAlignment="1">
      <alignment horizontal="center"/>
    </xf>
    <xf numFmtId="3" fontId="0" fillId="24" borderId="12" xfId="0" applyNumberFormat="1" applyFill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9" fillId="0" borderId="59" xfId="0" applyFont="1" applyBorder="1" applyAlignment="1">
      <alignment/>
    </xf>
    <xf numFmtId="0" fontId="0" fillId="0" borderId="44" xfId="0" applyBorder="1" applyAlignment="1">
      <alignment/>
    </xf>
    <xf numFmtId="0" fontId="26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24" borderId="2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1" fontId="0" fillId="0" borderId="60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0" fillId="4" borderId="30" xfId="0" applyFill="1" applyBorder="1" applyAlignment="1">
      <alignment/>
    </xf>
    <xf numFmtId="1" fontId="0" fillId="4" borderId="11" xfId="0" applyNumberFormat="1" applyFill="1" applyBorder="1" applyAlignment="1">
      <alignment/>
    </xf>
    <xf numFmtId="0" fontId="0" fillId="25" borderId="61" xfId="0" applyFill="1" applyBorder="1" applyAlignment="1">
      <alignment/>
    </xf>
    <xf numFmtId="1" fontId="0" fillId="25" borderId="62" xfId="0" applyNumberFormat="1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41" xfId="0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1" fontId="6" fillId="0" borderId="3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6" fillId="0" borderId="31" xfId="0" applyNumberFormat="1" applyFont="1" applyBorder="1" applyAlignment="1">
      <alignment horizontal="center"/>
    </xf>
    <xf numFmtId="0" fontId="14" fillId="26" borderId="29" xfId="0" applyNumberFormat="1" applyFont="1" applyFill="1" applyBorder="1" applyAlignment="1">
      <alignment/>
    </xf>
    <xf numFmtId="0" fontId="14" fillId="26" borderId="29" xfId="0" applyNumberFormat="1" applyFon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0" fontId="2" fillId="26" borderId="48" xfId="0" applyFont="1" applyFill="1" applyBorder="1" applyAlignment="1">
      <alignment horizontal="center"/>
    </xf>
    <xf numFmtId="0" fontId="2" fillId="26" borderId="47" xfId="0" applyFont="1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2" fillId="26" borderId="31" xfId="0" applyFont="1" applyFill="1" applyBorder="1" applyAlignment="1">
      <alignment horizontal="center"/>
    </xf>
    <xf numFmtId="0" fontId="2" fillId="26" borderId="36" xfId="0" applyFont="1" applyFill="1" applyBorder="1" applyAlignment="1">
      <alignment horizontal="center"/>
    </xf>
    <xf numFmtId="0" fontId="2" fillId="26" borderId="12" xfId="0" applyFont="1" applyFill="1" applyBorder="1" applyAlignment="1">
      <alignment horizontal="center"/>
    </xf>
    <xf numFmtId="0" fontId="0" fillId="7" borderId="59" xfId="0" applyFill="1" applyBorder="1" applyAlignment="1">
      <alignment/>
    </xf>
    <xf numFmtId="0" fontId="0" fillId="7" borderId="40" xfId="0" applyFill="1" applyBorder="1" applyAlignment="1">
      <alignment/>
    </xf>
    <xf numFmtId="1" fontId="0" fillId="7" borderId="64" xfId="0" applyNumberFormat="1" applyFill="1" applyBorder="1" applyAlignment="1">
      <alignment/>
    </xf>
    <xf numFmtId="1" fontId="0" fillId="0" borderId="65" xfId="0" applyNumberFormat="1" applyBorder="1" applyAlignment="1">
      <alignment/>
    </xf>
    <xf numFmtId="0" fontId="0" fillId="0" borderId="46" xfId="0" applyBorder="1" applyAlignment="1">
      <alignment/>
    </xf>
    <xf numFmtId="1" fontId="0" fillId="0" borderId="66" xfId="0" applyNumberFormat="1" applyBorder="1" applyAlignment="1">
      <alignment/>
    </xf>
    <xf numFmtId="0" fontId="0" fillId="4" borderId="67" xfId="0" applyFill="1" applyBorder="1" applyAlignment="1">
      <alignment/>
    </xf>
    <xf numFmtId="1" fontId="0" fillId="4" borderId="36" xfId="0" applyNumberFormat="1" applyFill="1" applyBorder="1" applyAlignment="1">
      <alignment/>
    </xf>
    <xf numFmtId="0" fontId="0" fillId="0" borderId="68" xfId="0" applyBorder="1" applyAlignment="1">
      <alignment/>
    </xf>
    <xf numFmtId="1" fontId="0" fillId="0" borderId="69" xfId="0" applyNumberFormat="1" applyBorder="1" applyAlignment="1">
      <alignment/>
    </xf>
    <xf numFmtId="0" fontId="0" fillId="25" borderId="70" xfId="0" applyFill="1" applyBorder="1" applyAlignment="1">
      <alignment/>
    </xf>
    <xf numFmtId="1" fontId="0" fillId="25" borderId="71" xfId="0" applyNumberFormat="1" applyFill="1" applyBorder="1" applyAlignment="1">
      <alignment/>
    </xf>
    <xf numFmtId="0" fontId="0" fillId="7" borderId="45" xfId="0" applyFill="1" applyBorder="1" applyAlignment="1">
      <alignment/>
    </xf>
    <xf numFmtId="0" fontId="0" fillId="7" borderId="65" xfId="0" applyFill="1" applyBorder="1" applyAlignment="1">
      <alignment/>
    </xf>
    <xf numFmtId="1" fontId="0" fillId="7" borderId="72" xfId="0" applyNumberFormat="1" applyFill="1" applyBorder="1" applyAlignment="1">
      <alignment/>
    </xf>
    <xf numFmtId="0" fontId="2" fillId="0" borderId="73" xfId="0" applyFont="1" applyBorder="1" applyAlignment="1">
      <alignment/>
    </xf>
    <xf numFmtId="0" fontId="0" fillId="0" borderId="74" xfId="0" applyBorder="1" applyAlignment="1">
      <alignment/>
    </xf>
    <xf numFmtId="1" fontId="0" fillId="0" borderId="74" xfId="0" applyNumberFormat="1" applyBorder="1" applyAlignment="1">
      <alignment/>
    </xf>
    <xf numFmtId="1" fontId="0" fillId="0" borderId="75" xfId="0" applyNumberForma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4" fillId="0" borderId="27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9" fillId="0" borderId="5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33" fillId="0" borderId="0" xfId="0" applyNumberFormat="1" applyFont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18" fillId="0" borderId="8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8" fillId="26" borderId="45" xfId="0" applyFont="1" applyFill="1" applyBorder="1" applyAlignment="1">
      <alignment horizontal="center" vertical="center"/>
    </xf>
    <xf numFmtId="0" fontId="8" fillId="26" borderId="44" xfId="0" applyFont="1" applyFill="1" applyBorder="1" applyAlignment="1">
      <alignment horizontal="center" vertical="center"/>
    </xf>
    <xf numFmtId="0" fontId="7" fillId="26" borderId="44" xfId="0" applyFont="1" applyFill="1" applyBorder="1" applyAlignment="1">
      <alignment horizontal="center" vertical="center"/>
    </xf>
    <xf numFmtId="0" fontId="8" fillId="26" borderId="47" xfId="0" applyFont="1" applyFill="1" applyBorder="1" applyAlignment="1">
      <alignment horizontal="center" vertical="center"/>
    </xf>
    <xf numFmtId="0" fontId="8" fillId="26" borderId="41" xfId="0" applyFont="1" applyFill="1" applyBorder="1" applyAlignment="1">
      <alignment horizontal="center" vertical="center"/>
    </xf>
    <xf numFmtId="0" fontId="7" fillId="26" borderId="41" xfId="0" applyFont="1" applyFill="1" applyBorder="1" applyAlignment="1">
      <alignment horizontal="center" vertical="center"/>
    </xf>
    <xf numFmtId="0" fontId="25" fillId="26" borderId="45" xfId="0" applyFont="1" applyFill="1" applyBorder="1" applyAlignment="1">
      <alignment horizontal="center" vertical="center"/>
    </xf>
    <xf numFmtId="0" fontId="26" fillId="26" borderId="44" xfId="0" applyFont="1" applyFill="1" applyBorder="1" applyAlignment="1">
      <alignment horizontal="center" vertical="center"/>
    </xf>
    <xf numFmtId="0" fontId="26" fillId="26" borderId="65" xfId="0" applyFont="1" applyFill="1" applyBorder="1" applyAlignment="1">
      <alignment horizontal="center" vertical="center"/>
    </xf>
    <xf numFmtId="0" fontId="26" fillId="26" borderId="47" xfId="0" applyFont="1" applyFill="1" applyBorder="1" applyAlignment="1">
      <alignment horizontal="center" vertical="center"/>
    </xf>
    <xf numFmtId="0" fontId="26" fillId="26" borderId="41" xfId="0" applyFont="1" applyFill="1" applyBorder="1" applyAlignment="1">
      <alignment horizontal="center" vertical="center"/>
    </xf>
    <xf numFmtId="0" fontId="26" fillId="26" borderId="8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55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8" fillId="0" borderId="59" xfId="0" applyFont="1" applyBorder="1" applyAlignment="1">
      <alignment horizontal="center" vertical="center"/>
    </xf>
    <xf numFmtId="0" fontId="10" fillId="0" borderId="5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11" fillId="0" borderId="8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52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8" fillId="0" borderId="5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0" xfId="0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25" borderId="62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7" borderId="7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3" fillId="0" borderId="5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3" fillId="0" borderId="56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26" borderId="32" xfId="0" applyFont="1" applyFill="1" applyBorder="1" applyAlignment="1">
      <alignment horizontal="center" vertical="center"/>
    </xf>
    <xf numFmtId="0" fontId="9" fillId="26" borderId="35" xfId="0" applyFont="1" applyFill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2" fillId="25" borderId="59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25" borderId="55" xfId="0" applyFont="1" applyFill="1" applyBorder="1" applyAlignment="1">
      <alignment horizontal="center" vertical="center"/>
    </xf>
    <xf numFmtId="0" fontId="4" fillId="25" borderId="85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26" borderId="33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34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2" fillId="26" borderId="35" xfId="0" applyFont="1" applyFill="1" applyBorder="1" applyAlignment="1">
      <alignment horizontal="center"/>
    </xf>
    <xf numFmtId="0" fontId="0" fillId="26" borderId="52" xfId="0" applyFill="1" applyBorder="1" applyAlignment="1">
      <alignment horizontal="center"/>
    </xf>
    <xf numFmtId="0" fontId="0" fillId="26" borderId="49" xfId="0" applyFill="1" applyBorder="1" applyAlignment="1">
      <alignment horizontal="center"/>
    </xf>
    <xf numFmtId="0" fontId="0" fillId="26" borderId="55" xfId="0" applyFill="1" applyBorder="1" applyAlignment="1">
      <alignment horizontal="center"/>
    </xf>
    <xf numFmtId="0" fontId="0" fillId="26" borderId="30" xfId="0" applyFill="1" applyBorder="1" applyAlignment="1">
      <alignment horizontal="center"/>
    </xf>
    <xf numFmtId="0" fontId="0" fillId="26" borderId="56" xfId="0" applyFill="1" applyBorder="1" applyAlignment="1">
      <alignment horizontal="center"/>
    </xf>
    <xf numFmtId="0" fontId="0" fillId="26" borderId="42" xfId="0" applyFill="1" applyBorder="1" applyAlignment="1">
      <alignment horizontal="center"/>
    </xf>
    <xf numFmtId="0" fontId="27" fillId="0" borderId="59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26" borderId="35" xfId="0" applyNumberFormat="1" applyFill="1" applyBorder="1" applyAlignment="1">
      <alignment horizontal="center"/>
    </xf>
    <xf numFmtId="1" fontId="0" fillId="26" borderId="11" xfId="0" applyNumberFormat="1" applyFill="1" applyBorder="1" applyAlignment="1">
      <alignment horizontal="center"/>
    </xf>
    <xf numFmtId="1" fontId="0" fillId="26" borderId="13" xfId="0" applyNumberFormat="1" applyFill="1" applyBorder="1" applyAlignment="1">
      <alignment horizontal="center"/>
    </xf>
    <xf numFmtId="1" fontId="2" fillId="26" borderId="35" xfId="0" applyNumberFormat="1" applyFont="1" applyFill="1" applyBorder="1" applyAlignment="1">
      <alignment horizontal="center"/>
    </xf>
    <xf numFmtId="1" fontId="2" fillId="26" borderId="11" xfId="0" applyNumberFormat="1" applyFont="1" applyFill="1" applyBorder="1" applyAlignment="1">
      <alignment horizontal="center"/>
    </xf>
    <xf numFmtId="1" fontId="2" fillId="26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019175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19175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866775</xdr:colOff>
      <xdr:row>5</xdr:row>
      <xdr:rowOff>95250</xdr:rowOff>
    </xdr:to>
    <xdr:pic>
      <xdr:nvPicPr>
        <xdr:cNvPr id="1" name="Picture 3" descr="CAJQ4N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790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685800</xdr:colOff>
      <xdr:row>0</xdr:row>
      <xdr:rowOff>95250</xdr:rowOff>
    </xdr:from>
    <xdr:to>
      <xdr:col>7</xdr:col>
      <xdr:colOff>685800</xdr:colOff>
      <xdr:row>5</xdr:row>
      <xdr:rowOff>95250</xdr:rowOff>
    </xdr:to>
    <xdr:pic>
      <xdr:nvPicPr>
        <xdr:cNvPr id="2" name="Picture 4" descr="CAJQ4N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5250"/>
          <a:ext cx="790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876300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47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019175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19175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019175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19175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019175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19175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020127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01275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020127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01275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020127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01275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847725</xdr:colOff>
      <xdr:row>5</xdr:row>
      <xdr:rowOff>114300</xdr:rowOff>
    </xdr:to>
    <xdr:pic>
      <xdr:nvPicPr>
        <xdr:cNvPr id="1" name="Picture 3" descr="CAJQ4N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790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628650</xdr:colOff>
      <xdr:row>0</xdr:row>
      <xdr:rowOff>66675</xdr:rowOff>
    </xdr:from>
    <xdr:to>
      <xdr:col>7</xdr:col>
      <xdr:colOff>600075</xdr:colOff>
      <xdr:row>5</xdr:row>
      <xdr:rowOff>114300</xdr:rowOff>
    </xdr:to>
    <xdr:pic>
      <xdr:nvPicPr>
        <xdr:cNvPr id="2" name="Picture 4" descr="CAJQ4N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66675"/>
          <a:ext cx="7905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8</xdr:col>
      <xdr:colOff>504825</xdr:colOff>
      <xdr:row>7</xdr:row>
      <xdr:rowOff>285750</xdr:rowOff>
    </xdr:to>
    <xdr:grpSp>
      <xdr:nvGrpSpPr>
        <xdr:cNvPr id="1" name="Group 1"/>
        <xdr:cNvGrpSpPr>
          <a:grpSpLocks/>
        </xdr:cNvGrpSpPr>
      </xdr:nvGrpSpPr>
      <xdr:grpSpPr>
        <a:xfrm>
          <a:off x="219075" y="19050"/>
          <a:ext cx="4467225" cy="1438275"/>
          <a:chOff x="217418" y="20706"/>
          <a:chExt cx="4456092" cy="1454452"/>
        </a:xfrm>
        <a:solidFill>
          <a:srgbClr val="FFFFFF"/>
        </a:solidFill>
      </xdr:grpSpPr>
      <xdr:pic>
        <xdr:nvPicPr>
          <xdr:cNvPr id="2" name="Bild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4218" y="41432"/>
            <a:ext cx="579292" cy="11068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fik 0" descr="DBU-Logo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7418" y="20706"/>
            <a:ext cx="686238" cy="14544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85725</xdr:colOff>
      <xdr:row>0</xdr:row>
      <xdr:rowOff>38100</xdr:rowOff>
    </xdr:from>
    <xdr:to>
      <xdr:col>11</xdr:col>
      <xdr:colOff>590550</xdr:colOff>
      <xdr:row>7</xdr:row>
      <xdr:rowOff>304800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381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571500</xdr:colOff>
      <xdr:row>0</xdr:row>
      <xdr:rowOff>0</xdr:rowOff>
    </xdr:from>
    <xdr:to>
      <xdr:col>18</xdr:col>
      <xdr:colOff>476250</xdr:colOff>
      <xdr:row>6</xdr:row>
      <xdr:rowOff>114300</xdr:rowOff>
    </xdr:to>
    <xdr:pic>
      <xdr:nvPicPr>
        <xdr:cNvPr id="5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581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8</xdr:col>
      <xdr:colOff>504825</xdr:colOff>
      <xdr:row>7</xdr:row>
      <xdr:rowOff>285750</xdr:rowOff>
    </xdr:to>
    <xdr:grpSp>
      <xdr:nvGrpSpPr>
        <xdr:cNvPr id="1" name="Group 5"/>
        <xdr:cNvGrpSpPr>
          <a:grpSpLocks/>
        </xdr:cNvGrpSpPr>
      </xdr:nvGrpSpPr>
      <xdr:grpSpPr>
        <a:xfrm>
          <a:off x="219075" y="19050"/>
          <a:ext cx="4448175" cy="1438275"/>
          <a:chOff x="217418" y="20706"/>
          <a:chExt cx="4456092" cy="1454452"/>
        </a:xfrm>
        <a:solidFill>
          <a:srgbClr val="FFFFFF"/>
        </a:solidFill>
      </xdr:grpSpPr>
      <xdr:pic>
        <xdr:nvPicPr>
          <xdr:cNvPr id="2" name="Bild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4218" y="41432"/>
            <a:ext cx="579292" cy="11068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fik 0" descr="DBU-Logo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7418" y="20706"/>
            <a:ext cx="686238" cy="14544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85725</xdr:colOff>
      <xdr:row>0</xdr:row>
      <xdr:rowOff>38100</xdr:rowOff>
    </xdr:from>
    <xdr:to>
      <xdr:col>11</xdr:col>
      <xdr:colOff>590550</xdr:colOff>
      <xdr:row>7</xdr:row>
      <xdr:rowOff>304800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81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571500</xdr:colOff>
      <xdr:row>0</xdr:row>
      <xdr:rowOff>0</xdr:rowOff>
    </xdr:from>
    <xdr:to>
      <xdr:col>18</xdr:col>
      <xdr:colOff>476250</xdr:colOff>
      <xdr:row>6</xdr:row>
      <xdr:rowOff>114300</xdr:rowOff>
    </xdr:to>
    <xdr:pic>
      <xdr:nvPicPr>
        <xdr:cNvPr id="5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581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8</xdr:col>
      <xdr:colOff>504825</xdr:colOff>
      <xdr:row>7</xdr:row>
      <xdr:rowOff>285750</xdr:rowOff>
    </xdr:to>
    <xdr:grpSp>
      <xdr:nvGrpSpPr>
        <xdr:cNvPr id="1" name="Group 5"/>
        <xdr:cNvGrpSpPr>
          <a:grpSpLocks/>
        </xdr:cNvGrpSpPr>
      </xdr:nvGrpSpPr>
      <xdr:grpSpPr>
        <a:xfrm>
          <a:off x="219075" y="19050"/>
          <a:ext cx="4457700" cy="1438275"/>
          <a:chOff x="217418" y="20706"/>
          <a:chExt cx="4456092" cy="1454452"/>
        </a:xfrm>
        <a:solidFill>
          <a:srgbClr val="FFFFFF"/>
        </a:solidFill>
      </xdr:grpSpPr>
      <xdr:pic>
        <xdr:nvPicPr>
          <xdr:cNvPr id="2" name="Bild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4218" y="41432"/>
            <a:ext cx="579292" cy="11068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fik 0" descr="DBU-Logo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7418" y="20706"/>
            <a:ext cx="686238" cy="14544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85725</xdr:colOff>
      <xdr:row>0</xdr:row>
      <xdr:rowOff>38100</xdr:rowOff>
    </xdr:from>
    <xdr:to>
      <xdr:col>11</xdr:col>
      <xdr:colOff>590550</xdr:colOff>
      <xdr:row>7</xdr:row>
      <xdr:rowOff>304800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81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571500</xdr:colOff>
      <xdr:row>0</xdr:row>
      <xdr:rowOff>0</xdr:rowOff>
    </xdr:from>
    <xdr:to>
      <xdr:col>18</xdr:col>
      <xdr:colOff>476250</xdr:colOff>
      <xdr:row>6</xdr:row>
      <xdr:rowOff>114300</xdr:rowOff>
    </xdr:to>
    <xdr:pic>
      <xdr:nvPicPr>
        <xdr:cNvPr id="5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581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020127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01275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0</xdr:rowOff>
    </xdr:from>
    <xdr:to>
      <xdr:col>9</xdr:col>
      <xdr:colOff>523875</xdr:colOff>
      <xdr:row>6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733425</xdr:colOff>
      <xdr:row>7</xdr:row>
      <xdr:rowOff>285750</xdr:rowOff>
    </xdr:to>
    <xdr:pic>
      <xdr:nvPicPr>
        <xdr:cNvPr id="2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63</xdr:row>
      <xdr:rowOff>0</xdr:rowOff>
    </xdr:from>
    <xdr:to>
      <xdr:col>9</xdr:col>
      <xdr:colOff>523875</xdr:colOff>
      <xdr:row>69</xdr:row>
      <xdr:rowOff>152400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020127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733425</xdr:colOff>
      <xdr:row>70</xdr:row>
      <xdr:rowOff>285750</xdr:rowOff>
    </xdr:to>
    <xdr:pic>
      <xdr:nvPicPr>
        <xdr:cNvPr id="4" name="Grafik 0" descr="DBU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01275"/>
          <a:ext cx="685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63"/>
  <sheetViews>
    <sheetView zoomScalePageLayoutView="0" workbookViewId="0" topLeftCell="A1">
      <selection activeCell="A18" sqref="A18:J18"/>
    </sheetView>
  </sheetViews>
  <sheetFormatPr defaultColWidth="11.421875" defaultRowHeight="12.75"/>
  <cols>
    <col min="1" max="9" width="9.140625" style="0" customWidth="1"/>
    <col min="10" max="10" width="15.8515625" style="0" customWidth="1"/>
    <col min="11" max="16384" width="9.140625" style="0" customWidth="1"/>
  </cols>
  <sheetData>
    <row r="1" spans="1:10" ht="12.75">
      <c r="A1" s="258" t="s">
        <v>136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2.75">
      <c r="A2" s="257"/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2.75">
      <c r="A3" s="257" t="s">
        <v>137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>
      <c r="A4" s="257" t="s">
        <v>186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2.75">
      <c r="A5" s="257"/>
      <c r="B5" s="257"/>
      <c r="C5" s="257"/>
      <c r="D5" s="257"/>
      <c r="E5" s="257"/>
      <c r="F5" s="257"/>
      <c r="G5" s="257"/>
      <c r="H5" s="257"/>
      <c r="I5" s="257"/>
      <c r="J5" s="257"/>
    </row>
    <row r="6" spans="1:10" ht="12.75">
      <c r="A6" s="257" t="s">
        <v>138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2.75">
      <c r="A7" s="257" t="s">
        <v>139</v>
      </c>
      <c r="B7" s="257"/>
      <c r="C7" s="257"/>
      <c r="D7" s="257"/>
      <c r="E7" s="257"/>
      <c r="F7" s="257"/>
      <c r="G7" s="257"/>
      <c r="H7" s="257"/>
      <c r="I7" s="257"/>
      <c r="J7" s="257"/>
    </row>
    <row r="8" spans="1:10" ht="12.75">
      <c r="A8" s="257" t="s">
        <v>140</v>
      </c>
      <c r="B8" s="257"/>
      <c r="C8" s="257"/>
      <c r="D8" s="257"/>
      <c r="E8" s="257"/>
      <c r="F8" s="257"/>
      <c r="G8" s="257"/>
      <c r="H8" s="257"/>
      <c r="I8" s="257"/>
      <c r="J8" s="257"/>
    </row>
    <row r="9" spans="1:10" ht="12.75">
      <c r="A9" s="257" t="s">
        <v>141</v>
      </c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12.75">
      <c r="A10" s="257" t="s">
        <v>142</v>
      </c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2.75">
      <c r="A11" s="257" t="s">
        <v>143</v>
      </c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ht="12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</row>
    <row r="13" spans="1:10" ht="12.75">
      <c r="A13" s="257" t="s">
        <v>144</v>
      </c>
      <c r="B13" s="257"/>
      <c r="C13" s="257"/>
      <c r="D13" s="257"/>
      <c r="E13" s="257"/>
      <c r="F13" s="257"/>
      <c r="G13" s="257"/>
      <c r="H13" s="257"/>
      <c r="I13" s="257"/>
      <c r="J13" s="257"/>
    </row>
    <row r="14" spans="1:10" ht="12.75">
      <c r="A14" s="257" t="s">
        <v>145</v>
      </c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10" ht="12.75">
      <c r="A15" s="257" t="s">
        <v>187</v>
      </c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12.75">
      <c r="A16" s="257"/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0" ht="12.75">
      <c r="A17" s="257" t="s">
        <v>146</v>
      </c>
      <c r="B17" s="257"/>
      <c r="C17" s="257"/>
      <c r="D17" s="257"/>
      <c r="E17" s="257"/>
      <c r="F17" s="257"/>
      <c r="G17" s="257"/>
      <c r="H17" s="257"/>
      <c r="I17" s="257"/>
      <c r="J17" s="257"/>
    </row>
    <row r="18" spans="1:10" ht="12.75">
      <c r="A18" s="257" t="s">
        <v>147</v>
      </c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ht="12.75">
      <c r="A19" s="257" t="s">
        <v>148</v>
      </c>
      <c r="B19" s="257"/>
      <c r="C19" s="257"/>
      <c r="D19" s="257"/>
      <c r="E19" s="257"/>
      <c r="F19" s="257"/>
      <c r="G19" s="257"/>
      <c r="H19" s="257"/>
      <c r="I19" s="257"/>
      <c r="J19" s="257"/>
    </row>
    <row r="20" spans="1:10" ht="12.75">
      <c r="A20" s="257" t="s">
        <v>149</v>
      </c>
      <c r="B20" s="257"/>
      <c r="C20" s="257"/>
      <c r="D20" s="257"/>
      <c r="E20" s="257"/>
      <c r="F20" s="257"/>
      <c r="G20" s="257"/>
      <c r="H20" s="257"/>
      <c r="I20" s="257"/>
      <c r="J20" s="257"/>
    </row>
    <row r="21" spans="1:10" ht="12.75">
      <c r="A21" s="257" t="s">
        <v>150</v>
      </c>
      <c r="B21" s="257"/>
      <c r="C21" s="257"/>
      <c r="D21" s="257"/>
      <c r="E21" s="257"/>
      <c r="F21" s="257"/>
      <c r="G21" s="257"/>
      <c r="H21" s="257"/>
      <c r="I21" s="257"/>
      <c r="J21" s="257"/>
    </row>
    <row r="22" spans="1:10" ht="12.75">
      <c r="A22" s="257" t="s">
        <v>151</v>
      </c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0" ht="12.75">
      <c r="A23" s="257" t="s">
        <v>152</v>
      </c>
      <c r="B23" s="257"/>
      <c r="C23" s="257"/>
      <c r="D23" s="257"/>
      <c r="E23" s="257"/>
      <c r="F23" s="257"/>
      <c r="G23" s="257"/>
      <c r="H23" s="257"/>
      <c r="I23" s="257"/>
      <c r="J23" s="257"/>
    </row>
    <row r="24" spans="1:10" ht="12.75">
      <c r="A24" s="257" t="s">
        <v>153</v>
      </c>
      <c r="B24" s="257"/>
      <c r="C24" s="257"/>
      <c r="D24" s="257"/>
      <c r="E24" s="257"/>
      <c r="F24" s="257"/>
      <c r="G24" s="257"/>
      <c r="H24" s="257"/>
      <c r="I24" s="257"/>
      <c r="J24" s="257"/>
    </row>
    <row r="25" spans="1:10" ht="12.75">
      <c r="A25" s="257" t="s">
        <v>154</v>
      </c>
      <c r="B25" s="257"/>
      <c r="C25" s="257"/>
      <c r="D25" s="257"/>
      <c r="E25" s="257"/>
      <c r="F25" s="257"/>
      <c r="G25" s="257"/>
      <c r="H25" s="257"/>
      <c r="I25" s="257"/>
      <c r="J25" s="257"/>
    </row>
    <row r="26" spans="1:10" ht="12.75">
      <c r="A26" s="257" t="s">
        <v>155</v>
      </c>
      <c r="B26" s="257"/>
      <c r="C26" s="257"/>
      <c r="D26" s="257"/>
      <c r="E26" s="257"/>
      <c r="F26" s="257"/>
      <c r="G26" s="257"/>
      <c r="H26" s="257"/>
      <c r="I26" s="257"/>
      <c r="J26" s="257"/>
    </row>
    <row r="27" spans="1:10" ht="12.75">
      <c r="A27" s="257" t="s">
        <v>156</v>
      </c>
      <c r="B27" s="257"/>
      <c r="C27" s="257"/>
      <c r="D27" s="257"/>
      <c r="E27" s="257"/>
      <c r="F27" s="257"/>
      <c r="G27" s="257"/>
      <c r="H27" s="257"/>
      <c r="I27" s="257"/>
      <c r="J27" s="257"/>
    </row>
    <row r="28" spans="1:10" ht="12.75">
      <c r="A28" s="257" t="s">
        <v>157</v>
      </c>
      <c r="B28" s="257"/>
      <c r="C28" s="257"/>
      <c r="D28" s="257"/>
      <c r="E28" s="257"/>
      <c r="F28" s="257"/>
      <c r="G28" s="257"/>
      <c r="H28" s="257"/>
      <c r="I28" s="257"/>
      <c r="J28" s="257"/>
    </row>
    <row r="29" spans="1:10" ht="12.75">
      <c r="A29" s="257"/>
      <c r="B29" s="257"/>
      <c r="C29" s="257"/>
      <c r="D29" s="257"/>
      <c r="E29" s="257"/>
      <c r="F29" s="257"/>
      <c r="G29" s="257"/>
      <c r="H29" s="257"/>
      <c r="I29" s="257"/>
      <c r="J29" s="257"/>
    </row>
    <row r="30" spans="1:10" ht="12.75">
      <c r="A30" s="257" t="s">
        <v>158</v>
      </c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0" ht="12.75">
      <c r="A31" s="257" t="s">
        <v>188</v>
      </c>
      <c r="B31" s="257"/>
      <c r="C31" s="257"/>
      <c r="D31" s="257"/>
      <c r="E31" s="257"/>
      <c r="F31" s="257"/>
      <c r="G31" s="257"/>
      <c r="H31" s="257"/>
      <c r="I31" s="257"/>
      <c r="J31" s="257"/>
    </row>
    <row r="32" spans="1:10" ht="12.75">
      <c r="A32" s="257" t="s">
        <v>189</v>
      </c>
      <c r="B32" s="257"/>
      <c r="C32" s="257"/>
      <c r="D32" s="257"/>
      <c r="E32" s="257"/>
      <c r="F32" s="257"/>
      <c r="G32" s="257"/>
      <c r="H32" s="257"/>
      <c r="I32" s="257"/>
      <c r="J32" s="257"/>
    </row>
    <row r="33" spans="1:10" ht="12.75">
      <c r="A33" s="257" t="s">
        <v>159</v>
      </c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2.75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 ht="12.75">
      <c r="A35" s="257" t="s">
        <v>160</v>
      </c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0" ht="12.75">
      <c r="A36" s="257" t="s">
        <v>161</v>
      </c>
      <c r="B36" s="257"/>
      <c r="C36" s="257"/>
      <c r="D36" s="257"/>
      <c r="E36" s="257"/>
      <c r="F36" s="257"/>
      <c r="G36" s="257"/>
      <c r="H36" s="257"/>
      <c r="I36" s="257"/>
      <c r="J36" s="257"/>
    </row>
    <row r="37" spans="1:10" ht="12.75">
      <c r="A37" s="257" t="s">
        <v>162</v>
      </c>
      <c r="B37" s="257"/>
      <c r="C37" s="257"/>
      <c r="D37" s="257"/>
      <c r="E37" s="257"/>
      <c r="F37" s="257"/>
      <c r="G37" s="257"/>
      <c r="H37" s="257"/>
      <c r="I37" s="257"/>
      <c r="J37" s="257"/>
    </row>
    <row r="38" spans="1:10" ht="12.75">
      <c r="A38" s="257" t="s">
        <v>163</v>
      </c>
      <c r="B38" s="257"/>
      <c r="C38" s="257"/>
      <c r="D38" s="257"/>
      <c r="E38" s="257"/>
      <c r="F38" s="257"/>
      <c r="G38" s="257"/>
      <c r="H38" s="257"/>
      <c r="I38" s="257"/>
      <c r="J38" s="257"/>
    </row>
    <row r="39" spans="1:10" ht="12.75">
      <c r="A39" s="257" t="s">
        <v>164</v>
      </c>
      <c r="B39" s="257"/>
      <c r="C39" s="257"/>
      <c r="D39" s="257"/>
      <c r="E39" s="257"/>
      <c r="F39" s="257"/>
      <c r="G39" s="257"/>
      <c r="H39" s="257"/>
      <c r="I39" s="257"/>
      <c r="J39" s="257"/>
    </row>
    <row r="40" spans="1:10" ht="12.75">
      <c r="A40" s="257" t="s">
        <v>190</v>
      </c>
      <c r="B40" s="257"/>
      <c r="C40" s="257"/>
      <c r="D40" s="257"/>
      <c r="E40" s="257"/>
      <c r="F40" s="257"/>
      <c r="G40" s="257"/>
      <c r="H40" s="257"/>
      <c r="I40" s="257"/>
      <c r="J40" s="257"/>
    </row>
    <row r="41" spans="1:10" ht="12.75">
      <c r="A41" s="257" t="s">
        <v>165</v>
      </c>
      <c r="B41" s="257"/>
      <c r="C41" s="257"/>
      <c r="D41" s="257"/>
      <c r="E41" s="257"/>
      <c r="F41" s="257"/>
      <c r="G41" s="257"/>
      <c r="H41" s="257"/>
      <c r="I41" s="257"/>
      <c r="J41" s="257"/>
    </row>
    <row r="42" spans="1:10" ht="12.75">
      <c r="A42" s="257" t="s">
        <v>166</v>
      </c>
      <c r="B42" s="257"/>
      <c r="C42" s="257"/>
      <c r="D42" s="257"/>
      <c r="E42" s="257"/>
      <c r="F42" s="257"/>
      <c r="G42" s="257"/>
      <c r="H42" s="257"/>
      <c r="I42" s="257"/>
      <c r="J42" s="257"/>
    </row>
    <row r="43" spans="1:10" ht="12.75">
      <c r="A43" s="257"/>
      <c r="B43" s="257"/>
      <c r="C43" s="257"/>
      <c r="D43" s="257"/>
      <c r="E43" s="257"/>
      <c r="F43" s="257"/>
      <c r="G43" s="257"/>
      <c r="H43" s="257"/>
      <c r="I43" s="257"/>
      <c r="J43" s="257"/>
    </row>
    <row r="44" spans="1:10" ht="12.75">
      <c r="A44" s="257" t="s">
        <v>167</v>
      </c>
      <c r="B44" s="257"/>
      <c r="C44" s="257"/>
      <c r="D44" s="257"/>
      <c r="E44" s="257"/>
      <c r="F44" s="257"/>
      <c r="G44" s="257"/>
      <c r="H44" s="257"/>
      <c r="I44" s="257"/>
      <c r="J44" s="257"/>
    </row>
    <row r="45" spans="1:10" ht="12.75">
      <c r="A45" s="257" t="s">
        <v>168</v>
      </c>
      <c r="B45" s="257"/>
      <c r="C45" s="257"/>
      <c r="D45" s="257"/>
      <c r="E45" s="257"/>
      <c r="F45" s="257"/>
      <c r="G45" s="257"/>
      <c r="H45" s="257"/>
      <c r="I45" s="257"/>
      <c r="J45" s="257"/>
    </row>
    <row r="46" spans="1:10" ht="12.75">
      <c r="A46" s="257" t="s">
        <v>169</v>
      </c>
      <c r="B46" s="257"/>
      <c r="C46" s="257"/>
      <c r="D46" s="257"/>
      <c r="E46" s="257"/>
      <c r="F46" s="257"/>
      <c r="G46" s="257"/>
      <c r="H46" s="257"/>
      <c r="I46" s="257"/>
      <c r="J46" s="257"/>
    </row>
    <row r="47" spans="1:10" ht="12.75">
      <c r="A47" s="257" t="s">
        <v>170</v>
      </c>
      <c r="B47" s="257"/>
      <c r="C47" s="257"/>
      <c r="D47" s="257"/>
      <c r="E47" s="257"/>
      <c r="F47" s="257"/>
      <c r="G47" s="257"/>
      <c r="H47" s="257"/>
      <c r="I47" s="257"/>
      <c r="J47" s="257"/>
    </row>
    <row r="48" spans="1:10" ht="12.75">
      <c r="A48" s="257"/>
      <c r="B48" s="257"/>
      <c r="C48" s="257"/>
      <c r="D48" s="257"/>
      <c r="E48" s="257"/>
      <c r="F48" s="257"/>
      <c r="G48" s="257"/>
      <c r="H48" s="257"/>
      <c r="I48" s="257"/>
      <c r="J48" s="257"/>
    </row>
    <row r="49" spans="1:10" ht="12.75">
      <c r="A49" s="257" t="s">
        <v>171</v>
      </c>
      <c r="B49" s="257"/>
      <c r="C49" s="257"/>
      <c r="D49" s="257"/>
      <c r="E49" s="257"/>
      <c r="F49" s="257"/>
      <c r="G49" s="257"/>
      <c r="H49" s="257"/>
      <c r="I49" s="257"/>
      <c r="J49" s="257"/>
    </row>
    <row r="50" spans="1:10" ht="12.75">
      <c r="A50" s="257" t="s">
        <v>172</v>
      </c>
      <c r="B50" s="257"/>
      <c r="C50" s="257"/>
      <c r="D50" s="257"/>
      <c r="E50" s="257"/>
      <c r="F50" s="257"/>
      <c r="G50" s="257"/>
      <c r="H50" s="257"/>
      <c r="I50" s="257"/>
      <c r="J50" s="257"/>
    </row>
    <row r="51" spans="1:10" ht="12.75">
      <c r="A51" s="257" t="s">
        <v>173</v>
      </c>
      <c r="B51" s="257"/>
      <c r="C51" s="257"/>
      <c r="D51" s="257"/>
      <c r="E51" s="257"/>
      <c r="F51" s="257"/>
      <c r="G51" s="257"/>
      <c r="H51" s="257"/>
      <c r="I51" s="257"/>
      <c r="J51" s="257"/>
    </row>
    <row r="52" spans="1:10" ht="12.75">
      <c r="A52" s="257" t="s">
        <v>174</v>
      </c>
      <c r="B52" s="257"/>
      <c r="C52" s="257"/>
      <c r="D52" s="257"/>
      <c r="E52" s="257"/>
      <c r="F52" s="257"/>
      <c r="G52" s="257"/>
      <c r="H52" s="257"/>
      <c r="I52" s="257"/>
      <c r="J52" s="257"/>
    </row>
    <row r="53" spans="1:10" ht="12.75">
      <c r="A53" s="257"/>
      <c r="B53" s="257"/>
      <c r="C53" s="257"/>
      <c r="D53" s="257"/>
      <c r="E53" s="257"/>
      <c r="F53" s="257"/>
      <c r="G53" s="257"/>
      <c r="H53" s="257"/>
      <c r="I53" s="257"/>
      <c r="J53" s="257"/>
    </row>
    <row r="54" spans="1:10" ht="12.75">
      <c r="A54" s="257" t="s">
        <v>175</v>
      </c>
      <c r="B54" s="257"/>
      <c r="C54" s="257"/>
      <c r="D54" s="257"/>
      <c r="E54" s="257"/>
      <c r="F54" s="257"/>
      <c r="G54" s="257"/>
      <c r="H54" s="257"/>
      <c r="I54" s="257"/>
      <c r="J54" s="257"/>
    </row>
    <row r="55" spans="1:10" ht="12.75">
      <c r="A55" s="257"/>
      <c r="B55" s="257"/>
      <c r="C55" s="257"/>
      <c r="D55" s="257"/>
      <c r="E55" s="257"/>
      <c r="F55" s="257"/>
      <c r="G55" s="257"/>
      <c r="H55" s="257"/>
      <c r="I55" s="257"/>
      <c r="J55" s="257"/>
    </row>
    <row r="56" spans="1:10" ht="12.75">
      <c r="A56" s="257" t="s">
        <v>176</v>
      </c>
      <c r="B56" s="257"/>
      <c r="C56" s="257"/>
      <c r="D56" s="257"/>
      <c r="E56" s="257"/>
      <c r="F56" s="257"/>
      <c r="G56" s="257"/>
      <c r="H56" s="257"/>
      <c r="I56" s="257"/>
      <c r="J56" s="257"/>
    </row>
    <row r="57" spans="1:10" ht="12.75">
      <c r="A57" s="257" t="s">
        <v>177</v>
      </c>
      <c r="B57" s="257"/>
      <c r="C57" s="257"/>
      <c r="D57" s="257"/>
      <c r="E57" s="257"/>
      <c r="F57" s="257"/>
      <c r="G57" s="257"/>
      <c r="H57" s="257"/>
      <c r="I57" s="257"/>
      <c r="J57" s="257"/>
    </row>
    <row r="58" spans="1:10" ht="12.75">
      <c r="A58" s="257" t="s">
        <v>178</v>
      </c>
      <c r="B58" s="257"/>
      <c r="C58" s="257"/>
      <c r="D58" s="257"/>
      <c r="E58" s="257"/>
      <c r="F58" s="257"/>
      <c r="G58" s="257"/>
      <c r="H58" s="257"/>
      <c r="I58" s="257"/>
      <c r="J58" s="257"/>
    </row>
    <row r="59" spans="1:10" ht="12.75">
      <c r="A59" s="257"/>
      <c r="B59" s="257"/>
      <c r="C59" s="257"/>
      <c r="D59" s="257"/>
      <c r="E59" s="257"/>
      <c r="F59" s="257"/>
      <c r="G59" s="257"/>
      <c r="H59" s="257"/>
      <c r="I59" s="257"/>
      <c r="J59" s="257"/>
    </row>
    <row r="60" spans="1:10" ht="12.75">
      <c r="A60" s="257"/>
      <c r="B60" s="257"/>
      <c r="C60" s="257"/>
      <c r="D60" s="257"/>
      <c r="E60" s="257"/>
      <c r="F60" s="257"/>
      <c r="G60" s="257"/>
      <c r="H60" s="257"/>
      <c r="I60" s="257"/>
      <c r="J60" s="257"/>
    </row>
    <row r="61" spans="1:10" ht="12.75">
      <c r="A61" s="257"/>
      <c r="B61" s="257"/>
      <c r="C61" s="257"/>
      <c r="D61" s="257"/>
      <c r="E61" s="257"/>
      <c r="F61" s="257"/>
      <c r="G61" s="257"/>
      <c r="H61" s="257"/>
      <c r="I61" s="257"/>
      <c r="J61" s="257"/>
    </row>
    <row r="62" spans="1:10" ht="12.75">
      <c r="A62" s="257"/>
      <c r="B62" s="257"/>
      <c r="C62" s="257"/>
      <c r="D62" s="257"/>
      <c r="E62" s="257"/>
      <c r="F62" s="257"/>
      <c r="G62" s="257"/>
      <c r="H62" s="257"/>
      <c r="I62" s="257"/>
      <c r="J62" s="257"/>
    </row>
    <row r="63" spans="1:10" ht="12.75">
      <c r="A63" s="257"/>
      <c r="B63" s="257"/>
      <c r="C63" s="257"/>
      <c r="D63" s="257"/>
      <c r="E63" s="257"/>
      <c r="F63" s="257"/>
      <c r="G63" s="257"/>
      <c r="H63" s="257"/>
      <c r="I63" s="257"/>
      <c r="J63" s="257"/>
    </row>
  </sheetData>
  <sheetProtection/>
  <mergeCells count="63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61:J61"/>
    <mergeCell ref="A62:J62"/>
    <mergeCell ref="A63:J63"/>
    <mergeCell ref="A57:J57"/>
    <mergeCell ref="A58:J58"/>
    <mergeCell ref="A59:J59"/>
    <mergeCell ref="A60:J60"/>
  </mergeCells>
  <printOptions/>
  <pageMargins left="0.3937007874015748" right="0.1968503937007874" top="0.3937007874015748" bottom="0.3937007874015748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621"/>
  <dimension ref="A1:J126"/>
  <sheetViews>
    <sheetView zoomScale="104" zoomScaleNormal="104" zoomScalePageLayoutView="0" workbookViewId="0" topLeftCell="A13">
      <selection activeCell="L22" sqref="L22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140625" style="0" customWidth="1"/>
    <col min="4" max="4" width="18.57421875" style="0" customWidth="1"/>
    <col min="5" max="5" width="5.2812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42187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42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8:10" ht="17.25" customHeight="1"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66">
        <v>1</v>
      </c>
      <c r="B20" s="202" t="s">
        <v>202</v>
      </c>
      <c r="C20" s="203">
        <v>250</v>
      </c>
      <c r="D20" s="72" t="str">
        <f>'Sessie 4,5,6'!B25</f>
        <v>Snellen Hans jr.</v>
      </c>
      <c r="E20" s="4">
        <f>'Sessie 4,5,6'!E24</f>
        <v>2</v>
      </c>
      <c r="F20" s="4">
        <f>'Sessie 4,5,6'!F24</f>
        <v>250</v>
      </c>
      <c r="G20" s="4">
        <f>'Sessie 4,5,6'!G24</f>
        <v>18</v>
      </c>
      <c r="H20" s="6">
        <f>'Sessie 4,5,6'!H24</f>
        <v>13.883888888888889</v>
      </c>
      <c r="I20" s="4">
        <f>'Sessie 4,5,6'!I24</f>
        <v>68</v>
      </c>
      <c r="J20" s="38">
        <f>'Sessie 4,5,6'!J24</f>
        <v>100</v>
      </c>
    </row>
    <row r="21" spans="1:10" ht="12.75">
      <c r="A21" s="107">
        <v>1</v>
      </c>
      <c r="B21" s="33" t="str">
        <f>B20</f>
        <v>Bouerdick Tobias</v>
      </c>
      <c r="C21" s="108">
        <f>C20</f>
        <v>250</v>
      </c>
      <c r="D21" s="109" t="str">
        <f>'Sessie 4,5,6'!B50</f>
        <v>Van Hees Stef</v>
      </c>
      <c r="E21" s="5">
        <f>'Sessie 4,5,6'!E51</f>
        <v>0</v>
      </c>
      <c r="F21" s="5">
        <f>'Sessie 4,5,6'!F51</f>
        <v>179</v>
      </c>
      <c r="G21" s="5">
        <f>'Sessie 4,5,6'!G51</f>
        <v>11</v>
      </c>
      <c r="H21" s="9">
        <f>'Sessie 4,5,6'!H51</f>
        <v>16.267727272727274</v>
      </c>
      <c r="I21" s="5">
        <f>'Sessie 4,5,6'!I51</f>
        <v>105</v>
      </c>
      <c r="J21" s="56">
        <f>'Sessie 4,5,6'!J51</f>
        <v>71.6</v>
      </c>
    </row>
    <row r="22" spans="1:10" ht="12.75">
      <c r="A22" s="106">
        <v>1</v>
      </c>
      <c r="B22" s="69" t="str">
        <f>B20</f>
        <v>Bouerdick Tobias</v>
      </c>
      <c r="C22" s="70">
        <f>C20</f>
        <v>250</v>
      </c>
      <c r="D22" s="72" t="str">
        <f>'Sessie 10,11,12'!B22</f>
        <v>Snellen Hans jr.</v>
      </c>
      <c r="E22" s="4">
        <f>'Sessie 10,11,12'!E21</f>
        <v>2</v>
      </c>
      <c r="F22" s="4">
        <f>'Sessie 10,11,12'!F21</f>
        <v>250</v>
      </c>
      <c r="G22" s="4">
        <f>'Sessie 10,11,12'!G21</f>
        <v>16</v>
      </c>
      <c r="H22" s="6">
        <f>'Sessie 10,11,12'!H21</f>
        <v>15.62</v>
      </c>
      <c r="I22" s="4">
        <f>'Sessie 10,11,12'!I21</f>
        <v>89</v>
      </c>
      <c r="J22" s="152">
        <f>'Sessie 10,11,12'!J21</f>
        <v>100</v>
      </c>
    </row>
    <row r="23" spans="1:10" ht="12.75">
      <c r="A23" s="17">
        <v>1</v>
      </c>
      <c r="B23" s="68" t="str">
        <f>B20</f>
        <v>Bouerdick Tobias</v>
      </c>
      <c r="C23" s="71">
        <f>C20</f>
        <v>250</v>
      </c>
      <c r="D23" s="73" t="str">
        <f>'Sessie 10,11,12'!B56</f>
        <v>Van Hees Stef</v>
      </c>
      <c r="E23" s="8">
        <f>'Sessie 10,11,12'!E57</f>
        <v>1</v>
      </c>
      <c r="F23" s="8">
        <f>'Sessie 10,11,12'!F57</f>
        <v>250</v>
      </c>
      <c r="G23" s="8">
        <f>'Sessie 10,11,12'!G57</f>
        <v>17</v>
      </c>
      <c r="H23" s="10">
        <f>'Sessie 10,11,12'!H57</f>
        <v>14.700882352941175</v>
      </c>
      <c r="I23" s="8">
        <f>'Sessie 10,11,12'!I57</f>
        <v>44</v>
      </c>
      <c r="J23" s="57">
        <f>'Sessie 10,11,12'!J57</f>
        <v>100</v>
      </c>
    </row>
    <row r="24" spans="1:10" ht="12.75">
      <c r="A24" s="285" t="s">
        <v>235</v>
      </c>
      <c r="B24" s="255"/>
      <c r="C24" s="255"/>
      <c r="D24" s="256"/>
      <c r="E24" s="110">
        <f>SUM(E20:E23)</f>
        <v>5</v>
      </c>
      <c r="F24" s="110">
        <f>SUM(F20:F23)</f>
        <v>929</v>
      </c>
      <c r="G24" s="110">
        <f>SUM(G20:G23)</f>
        <v>62</v>
      </c>
      <c r="H24" s="111">
        <f>F24/G24-0.005</f>
        <v>14.978870967741935</v>
      </c>
      <c r="I24" s="110">
        <f>MAX(I20:I23)</f>
        <v>105</v>
      </c>
      <c r="J24" s="7">
        <f>SUM(J20:J23)</f>
        <v>371.6</v>
      </c>
    </row>
    <row r="25" spans="2:4" ht="6.75" customHeight="1">
      <c r="B25" s="55"/>
      <c r="C25" s="55"/>
      <c r="D25" s="74"/>
    </row>
    <row r="26" spans="1:10" ht="12.75">
      <c r="A26" s="61"/>
      <c r="B26" s="58" t="s">
        <v>34</v>
      </c>
      <c r="C26" s="58" t="s">
        <v>38</v>
      </c>
      <c r="D26" s="20" t="s">
        <v>0</v>
      </c>
      <c r="E26" s="12" t="s">
        <v>12</v>
      </c>
      <c r="F26" s="12" t="s">
        <v>1</v>
      </c>
      <c r="G26" s="12" t="s">
        <v>2</v>
      </c>
      <c r="H26" s="12" t="s">
        <v>3</v>
      </c>
      <c r="I26" s="12" t="s">
        <v>4</v>
      </c>
      <c r="J26" s="13" t="s">
        <v>30</v>
      </c>
    </row>
    <row r="27" spans="1:10" ht="12.75">
      <c r="A27" s="62" t="s">
        <v>33</v>
      </c>
      <c r="B27" s="59" t="s">
        <v>35</v>
      </c>
      <c r="C27" s="59" t="s">
        <v>39</v>
      </c>
      <c r="D27" s="21" t="s">
        <v>6</v>
      </c>
      <c r="E27" s="15" t="s">
        <v>13</v>
      </c>
      <c r="F27" s="15" t="s">
        <v>1</v>
      </c>
      <c r="G27" s="15" t="s">
        <v>9</v>
      </c>
      <c r="H27" s="15" t="s">
        <v>5</v>
      </c>
      <c r="I27" s="15" t="s">
        <v>14</v>
      </c>
      <c r="J27" s="16" t="s">
        <v>31</v>
      </c>
    </row>
    <row r="28" spans="1:10" ht="12.75">
      <c r="A28" s="63"/>
      <c r="B28" s="60" t="s">
        <v>36</v>
      </c>
      <c r="C28" s="60" t="s">
        <v>40</v>
      </c>
      <c r="D28" s="22" t="s">
        <v>7</v>
      </c>
      <c r="E28" s="18" t="s">
        <v>15</v>
      </c>
      <c r="F28" s="18" t="s">
        <v>8</v>
      </c>
      <c r="G28" s="18" t="s">
        <v>97</v>
      </c>
      <c r="H28" s="18" t="s">
        <v>10</v>
      </c>
      <c r="I28" s="18" t="s">
        <v>238</v>
      </c>
      <c r="J28" s="19" t="s">
        <v>32</v>
      </c>
    </row>
    <row r="29" spans="1:10" ht="12.75">
      <c r="A29" s="66">
        <v>2</v>
      </c>
      <c r="B29" s="202" t="s">
        <v>203</v>
      </c>
      <c r="C29" s="203">
        <v>200</v>
      </c>
      <c r="D29" s="72" t="str">
        <f>'Sessie 1,2,3'!B40</f>
        <v>Dieu Gérôme</v>
      </c>
      <c r="E29" s="4">
        <f>'Sessie 1,2,3'!E41</f>
        <v>2</v>
      </c>
      <c r="F29" s="4">
        <f>'Sessie 1,2,3'!F41</f>
        <v>200</v>
      </c>
      <c r="G29" s="4">
        <f>'Sessie 1,2,3'!G41</f>
        <v>13</v>
      </c>
      <c r="H29" s="6">
        <f>'Sessie 1,2,3'!H41</f>
        <v>15.379615384615384</v>
      </c>
      <c r="I29" s="4">
        <f>'Sessie 1,2,3'!I41</f>
        <v>57</v>
      </c>
      <c r="J29" s="38">
        <f>'Sessie 1,2,3'!J41</f>
        <v>100</v>
      </c>
    </row>
    <row r="30" spans="1:10" ht="12.75">
      <c r="A30" s="107">
        <v>2</v>
      </c>
      <c r="B30" s="33" t="str">
        <f>B29</f>
        <v>Blondeel Simon</v>
      </c>
      <c r="C30" s="108">
        <f>C29</f>
        <v>200</v>
      </c>
      <c r="D30" s="109" t="str">
        <f>'Sessie 4,5,6'!B57</f>
        <v>van den Hooff Stephan</v>
      </c>
      <c r="E30" s="5">
        <f>'Sessie 4,5,6'!E56</f>
        <v>2</v>
      </c>
      <c r="F30" s="5">
        <f>'Sessie 4,5,6'!F56</f>
        <v>200</v>
      </c>
      <c r="G30" s="5">
        <f>'Sessie 4,5,6'!G56</f>
        <v>13</v>
      </c>
      <c r="H30" s="9">
        <f>'Sessie 4,5,6'!H56</f>
        <v>15.379615384615384</v>
      </c>
      <c r="I30" s="5">
        <f>'Sessie 4,5,6'!I56</f>
        <v>117</v>
      </c>
      <c r="J30" s="56">
        <f>'Sessie 4,5,6'!J56</f>
        <v>100</v>
      </c>
    </row>
    <row r="31" spans="1:10" ht="12.75">
      <c r="A31" s="106">
        <v>2</v>
      </c>
      <c r="B31" s="69" t="str">
        <f>B29</f>
        <v>Blondeel Simon</v>
      </c>
      <c r="C31" s="70">
        <f>C29</f>
        <v>200</v>
      </c>
      <c r="D31" s="72" t="str">
        <f>'Sessie 7,8,9'!B37</f>
        <v>Dieu Gérôme</v>
      </c>
      <c r="E31" s="4">
        <f>'Sessie 7,8,9'!E38</f>
        <v>0</v>
      </c>
      <c r="F31" s="4">
        <f>'Sessie 7,8,9'!F38</f>
        <v>87</v>
      </c>
      <c r="G31" s="4">
        <f>'Sessie 7,8,9'!G38</f>
        <v>14</v>
      </c>
      <c r="H31" s="6">
        <f>'Sessie 7,8,9'!H38</f>
        <v>6.2092857142857145</v>
      </c>
      <c r="I31" s="4">
        <f>'Sessie 7,8,9'!I38</f>
        <v>26</v>
      </c>
      <c r="J31" s="152">
        <f>'Sessie 7,8,9'!J38</f>
        <v>43.5</v>
      </c>
    </row>
    <row r="32" spans="1:10" ht="12.75">
      <c r="A32" s="17">
        <v>2</v>
      </c>
      <c r="B32" s="68" t="str">
        <f>B29</f>
        <v>Blondeel Simon</v>
      </c>
      <c r="C32" s="71">
        <f>C29</f>
        <v>200</v>
      </c>
      <c r="D32" s="73" t="str">
        <f>'Sessie 10,11,12'!B60</f>
        <v>van den Hooff Stephan</v>
      </c>
      <c r="E32" s="8">
        <f>'Sessie 10,11,12'!E59</f>
        <v>0</v>
      </c>
      <c r="F32" s="8">
        <f>'Sessie 10,11,12'!F59</f>
        <v>72</v>
      </c>
      <c r="G32" s="8">
        <f>'Sessie 10,11,12'!G59</f>
        <v>13</v>
      </c>
      <c r="H32" s="10">
        <f>'Sessie 10,11,12'!H59</f>
        <v>5.533461538461538</v>
      </c>
      <c r="I32" s="8">
        <f>'Sessie 10,11,12'!I59</f>
        <v>19</v>
      </c>
      <c r="J32" s="57">
        <f>'Sessie 10,11,12'!J59</f>
        <v>36</v>
      </c>
    </row>
    <row r="33" spans="1:10" ht="12.75">
      <c r="A33" s="285" t="s">
        <v>235</v>
      </c>
      <c r="B33" s="255"/>
      <c r="C33" s="255"/>
      <c r="D33" s="256"/>
      <c r="E33" s="110">
        <f>SUM(E29:E32)</f>
        <v>4</v>
      </c>
      <c r="F33" s="110">
        <f>SUM(F29:F32)</f>
        <v>559</v>
      </c>
      <c r="G33" s="110">
        <f>SUM(G29:G32)</f>
        <v>53</v>
      </c>
      <c r="H33" s="111">
        <f>F33/G33-0.005</f>
        <v>10.542169811320754</v>
      </c>
      <c r="I33" s="110">
        <f>MAX(I29:I32)</f>
        <v>117</v>
      </c>
      <c r="J33" s="7">
        <f>SUM(J29:J32)</f>
        <v>279.5</v>
      </c>
    </row>
    <row r="34" spans="2:4" ht="6.75" customHeight="1">
      <c r="B34" s="55"/>
      <c r="C34" s="55"/>
      <c r="D34" s="74"/>
    </row>
    <row r="35" spans="1:10" ht="12.75">
      <c r="A35" s="61"/>
      <c r="B35" s="58" t="s">
        <v>34</v>
      </c>
      <c r="C35" s="58" t="s">
        <v>38</v>
      </c>
      <c r="D35" s="20" t="s">
        <v>0</v>
      </c>
      <c r="E35" s="12" t="s">
        <v>12</v>
      </c>
      <c r="F35" s="12" t="s">
        <v>1</v>
      </c>
      <c r="G35" s="12" t="s">
        <v>2</v>
      </c>
      <c r="H35" s="12" t="s">
        <v>3</v>
      </c>
      <c r="I35" s="12" t="s">
        <v>4</v>
      </c>
      <c r="J35" s="13" t="s">
        <v>30</v>
      </c>
    </row>
    <row r="36" spans="1:10" ht="12.75">
      <c r="A36" s="62" t="s">
        <v>33</v>
      </c>
      <c r="B36" s="59" t="s">
        <v>35</v>
      </c>
      <c r="C36" s="59" t="s">
        <v>39</v>
      </c>
      <c r="D36" s="21" t="s">
        <v>6</v>
      </c>
      <c r="E36" s="15" t="s">
        <v>13</v>
      </c>
      <c r="F36" s="15" t="s">
        <v>1</v>
      </c>
      <c r="G36" s="15" t="s">
        <v>9</v>
      </c>
      <c r="H36" s="15" t="s">
        <v>5</v>
      </c>
      <c r="I36" s="15" t="s">
        <v>14</v>
      </c>
      <c r="J36" s="16" t="s">
        <v>31</v>
      </c>
    </row>
    <row r="37" spans="1:10" ht="12.75">
      <c r="A37" s="63"/>
      <c r="B37" s="60" t="s">
        <v>36</v>
      </c>
      <c r="C37" s="60" t="s">
        <v>40</v>
      </c>
      <c r="D37" s="22" t="s">
        <v>7</v>
      </c>
      <c r="E37" s="18" t="s">
        <v>15</v>
      </c>
      <c r="F37" s="18" t="s">
        <v>8</v>
      </c>
      <c r="G37" s="18" t="s">
        <v>97</v>
      </c>
      <c r="H37" s="18" t="s">
        <v>10</v>
      </c>
      <c r="I37" s="18" t="s">
        <v>238</v>
      </c>
      <c r="J37" s="19" t="s">
        <v>32</v>
      </c>
    </row>
    <row r="38" spans="1:10" ht="12.75">
      <c r="A38" s="66">
        <v>3</v>
      </c>
      <c r="B38" s="202" t="s">
        <v>204</v>
      </c>
      <c r="C38" s="203">
        <v>160</v>
      </c>
      <c r="D38" s="72" t="str">
        <f>'Sessie 1,2,3'!B38</f>
        <v>Bongers Joey</v>
      </c>
      <c r="E38" s="4">
        <f>'Sessie 1,2,3'!E37</f>
        <v>2</v>
      </c>
      <c r="F38" s="4">
        <f>'Sessie 1,2,3'!F37</f>
        <v>160</v>
      </c>
      <c r="G38" s="4">
        <f>'Sessie 1,2,3'!G37</f>
        <v>12</v>
      </c>
      <c r="H38" s="6">
        <f>'Sessie 1,2,3'!H37</f>
        <v>13.328333333333333</v>
      </c>
      <c r="I38" s="4">
        <f>'Sessie 1,2,3'!I37</f>
        <v>39</v>
      </c>
      <c r="J38" s="38">
        <f>'Sessie 1,2,3'!J37</f>
        <v>100</v>
      </c>
    </row>
    <row r="39" spans="1:10" ht="12.75">
      <c r="A39" s="107">
        <v>3</v>
      </c>
      <c r="B39" s="33" t="str">
        <f>B38</f>
        <v>Kather Torben</v>
      </c>
      <c r="C39" s="108">
        <f>C38</f>
        <v>160</v>
      </c>
      <c r="D39" s="109" t="str">
        <f>'Sessie 4,5,6'!B18</f>
        <v>Wittemans Dimitri</v>
      </c>
      <c r="E39" s="5">
        <f>'Sessie 4,5,6'!E19</f>
        <v>0</v>
      </c>
      <c r="F39" s="5">
        <f>'Sessie 4,5,6'!F19</f>
        <v>91</v>
      </c>
      <c r="G39" s="5">
        <f>'Sessie 4,5,6'!G19</f>
        <v>18</v>
      </c>
      <c r="H39" s="9">
        <f>'Sessie 4,5,6'!H19</f>
        <v>5.0505555555555555</v>
      </c>
      <c r="I39" s="5">
        <f>'Sessie 4,5,6'!I19</f>
        <v>27</v>
      </c>
      <c r="J39" s="56">
        <f>'Sessie 4,5,6'!J19</f>
        <v>56.875</v>
      </c>
    </row>
    <row r="40" spans="1:10" ht="12.75">
      <c r="A40" s="106">
        <v>3</v>
      </c>
      <c r="B40" s="69" t="str">
        <f>B38</f>
        <v>Kather Torben</v>
      </c>
      <c r="C40" s="70">
        <f>C38</f>
        <v>160</v>
      </c>
      <c r="D40" s="72" t="str">
        <f>'Sessie 7,8,9'!B41</f>
        <v>Bongers Joey</v>
      </c>
      <c r="E40" s="4">
        <f>'Sessie 7,8,9'!E40</f>
        <v>0</v>
      </c>
      <c r="F40" s="4">
        <f>'Sessie 7,8,9'!F40</f>
        <v>42</v>
      </c>
      <c r="G40" s="4">
        <f>'Sessie 7,8,9'!G40</f>
        <v>15</v>
      </c>
      <c r="H40" s="6">
        <f>'Sessie 7,8,9'!H40</f>
        <v>2.795</v>
      </c>
      <c r="I40" s="4">
        <f>'Sessie 7,8,9'!I40</f>
        <v>12</v>
      </c>
      <c r="J40" s="152">
        <f>'Sessie 7,8,9'!J40</f>
        <v>26.25</v>
      </c>
    </row>
    <row r="41" spans="1:10" ht="12.75">
      <c r="A41" s="17">
        <v>3</v>
      </c>
      <c r="B41" s="68" t="str">
        <f>B38</f>
        <v>Kather Torben</v>
      </c>
      <c r="C41" s="71">
        <f>C38</f>
        <v>160</v>
      </c>
      <c r="D41" s="73" t="str">
        <f>'Sessie 10,11,12'!B27</f>
        <v>Wittemans Dimitri</v>
      </c>
      <c r="E41" s="8">
        <f>'Sessie 10,11,12'!E28</f>
        <v>0</v>
      </c>
      <c r="F41" s="8">
        <f>'Sessie 10,11,12'!F28</f>
        <v>58</v>
      </c>
      <c r="G41" s="8">
        <f>'Sessie 10,11,12'!G28</f>
        <v>22</v>
      </c>
      <c r="H41" s="10">
        <f>'Sessie 10,11,12'!H28</f>
        <v>2.6313636363636363</v>
      </c>
      <c r="I41" s="8">
        <f>'Sessie 10,11,12'!I28</f>
        <v>19</v>
      </c>
      <c r="J41" s="57">
        <f>'Sessie 10,11,12'!J28</f>
        <v>36.25</v>
      </c>
    </row>
    <row r="42" spans="1:10" ht="12.75">
      <c r="A42" s="285" t="s">
        <v>235</v>
      </c>
      <c r="B42" s="255"/>
      <c r="C42" s="255"/>
      <c r="D42" s="256"/>
      <c r="E42" s="110">
        <f>SUM(E38:E41)</f>
        <v>2</v>
      </c>
      <c r="F42" s="110">
        <f>SUM(F38:F41)</f>
        <v>351</v>
      </c>
      <c r="G42" s="110">
        <f>SUM(G38:G41)</f>
        <v>67</v>
      </c>
      <c r="H42" s="111">
        <f>F42/G42-0.005</f>
        <v>5.233805970149254</v>
      </c>
      <c r="I42" s="110">
        <f>MAX(I38:I41)</f>
        <v>39</v>
      </c>
      <c r="J42" s="7">
        <f>SUM(J38:J41)</f>
        <v>219.375</v>
      </c>
    </row>
    <row r="43" spans="2:4" ht="6.75" customHeight="1">
      <c r="B43" s="55"/>
      <c r="C43" s="55"/>
      <c r="D43" s="74"/>
    </row>
    <row r="44" spans="1:10" ht="12.75">
      <c r="A44" s="61"/>
      <c r="B44" s="58" t="s">
        <v>34</v>
      </c>
      <c r="C44" s="58" t="s">
        <v>38</v>
      </c>
      <c r="D44" s="20" t="s">
        <v>0</v>
      </c>
      <c r="E44" s="12" t="s">
        <v>12</v>
      </c>
      <c r="F44" s="12" t="s">
        <v>1</v>
      </c>
      <c r="G44" s="12" t="s">
        <v>2</v>
      </c>
      <c r="H44" s="12" t="s">
        <v>3</v>
      </c>
      <c r="I44" s="12" t="s">
        <v>4</v>
      </c>
      <c r="J44" s="13" t="s">
        <v>30</v>
      </c>
    </row>
    <row r="45" spans="1:10" ht="12.75">
      <c r="A45" s="62" t="s">
        <v>33</v>
      </c>
      <c r="B45" s="59" t="s">
        <v>35</v>
      </c>
      <c r="C45" s="59" t="s">
        <v>39</v>
      </c>
      <c r="D45" s="21" t="s">
        <v>6</v>
      </c>
      <c r="E45" s="15" t="s">
        <v>13</v>
      </c>
      <c r="F45" s="15" t="s">
        <v>1</v>
      </c>
      <c r="G45" s="15" t="s">
        <v>9</v>
      </c>
      <c r="H45" s="15" t="s">
        <v>5</v>
      </c>
      <c r="I45" s="15" t="s">
        <v>14</v>
      </c>
      <c r="J45" s="16" t="s">
        <v>31</v>
      </c>
    </row>
    <row r="46" spans="1:10" ht="12.75">
      <c r="A46" s="63"/>
      <c r="B46" s="60" t="s">
        <v>36</v>
      </c>
      <c r="C46" s="60" t="s">
        <v>40</v>
      </c>
      <c r="D46" s="22" t="s">
        <v>7</v>
      </c>
      <c r="E46" s="18" t="s">
        <v>15</v>
      </c>
      <c r="F46" s="18" t="s">
        <v>8</v>
      </c>
      <c r="G46" s="18" t="s">
        <v>97</v>
      </c>
      <c r="H46" s="18" t="s">
        <v>10</v>
      </c>
      <c r="I46" s="18" t="s">
        <v>238</v>
      </c>
      <c r="J46" s="19" t="s">
        <v>32</v>
      </c>
    </row>
    <row r="47" spans="1:10" ht="12.75">
      <c r="A47" s="66">
        <v>4</v>
      </c>
      <c r="B47" s="202" t="s">
        <v>205</v>
      </c>
      <c r="C47" s="203">
        <v>130</v>
      </c>
      <c r="D47" s="72" t="str">
        <f>'Sessie 4,5,6'!B22</f>
        <v>Schuurmans Jasper</v>
      </c>
      <c r="E47" s="4">
        <f>'Sessie 4,5,6'!E21</f>
        <v>0</v>
      </c>
      <c r="F47" s="4">
        <f>'Sessie 4,5,6'!F21</f>
        <v>91</v>
      </c>
      <c r="G47" s="4">
        <f>'Sessie 4,5,6'!G21</f>
        <v>17</v>
      </c>
      <c r="H47" s="6">
        <f>'Sessie 4,5,6'!H21</f>
        <v>5.347941176470588</v>
      </c>
      <c r="I47" s="4">
        <f>'Sessie 4,5,6'!I21</f>
        <v>16</v>
      </c>
      <c r="J47" s="38">
        <f>'Sessie 4,5,6'!J21</f>
        <v>70</v>
      </c>
    </row>
    <row r="48" spans="1:10" ht="12.75">
      <c r="A48" s="107">
        <v>4</v>
      </c>
      <c r="B48" s="33" t="str">
        <f>B47</f>
        <v>Sauerbier Daniel</v>
      </c>
      <c r="C48" s="108">
        <f>C47</f>
        <v>130</v>
      </c>
      <c r="D48" s="109" t="str">
        <f>'Sessie 4,5,6'!B59</f>
        <v>Dresselaers Geoffrey</v>
      </c>
      <c r="E48" s="5">
        <f>'Sessie 4,5,6'!E60</f>
        <v>2</v>
      </c>
      <c r="F48" s="5">
        <f>'Sessie 4,5,6'!F60</f>
        <v>130</v>
      </c>
      <c r="G48" s="5">
        <f>'Sessie 4,5,6'!G60</f>
        <v>20</v>
      </c>
      <c r="H48" s="9">
        <f>'Sessie 4,5,6'!H60</f>
        <v>6.495</v>
      </c>
      <c r="I48" s="5">
        <f>'Sessie 4,5,6'!I60</f>
        <v>26</v>
      </c>
      <c r="J48" s="56">
        <f>'Sessie 4,5,6'!J60</f>
        <v>100</v>
      </c>
    </row>
    <row r="49" spans="1:10" ht="12.75">
      <c r="A49" s="106">
        <v>4</v>
      </c>
      <c r="B49" s="69" t="str">
        <f>B47</f>
        <v>Sauerbier Daniel</v>
      </c>
      <c r="C49" s="70">
        <f>C47</f>
        <v>130</v>
      </c>
      <c r="D49" s="72" t="str">
        <f>'Sessie 10,11,12'!B25</f>
        <v>Schuurmans Jasper</v>
      </c>
      <c r="E49" s="4">
        <f>'Sessie 10,11,12'!E24</f>
        <v>0</v>
      </c>
      <c r="F49" s="4">
        <f>'Sessie 10,11,12'!F24</f>
        <v>99</v>
      </c>
      <c r="G49" s="4">
        <f>'Sessie 10,11,12'!G24</f>
        <v>16</v>
      </c>
      <c r="H49" s="6">
        <f>'Sessie 10,11,12'!H24</f>
        <v>6.1825</v>
      </c>
      <c r="I49" s="4">
        <f>'Sessie 10,11,12'!I24</f>
        <v>28</v>
      </c>
      <c r="J49" s="152">
        <f>'Sessie 10,11,12'!J24</f>
        <v>76.15384615384615</v>
      </c>
    </row>
    <row r="50" spans="1:10" ht="12.75">
      <c r="A50" s="17">
        <v>4</v>
      </c>
      <c r="B50" s="68" t="str">
        <f>B47</f>
        <v>Sauerbier Daniel</v>
      </c>
      <c r="C50" s="71">
        <f>C47</f>
        <v>130</v>
      </c>
      <c r="D50" s="73" t="str">
        <f>'Sessie 10,11,12'!B50</f>
        <v>Dresselaers Geoffrey</v>
      </c>
      <c r="E50" s="8">
        <f>'Sessie 10,11,12'!E51</f>
        <v>2</v>
      </c>
      <c r="F50" s="8">
        <f>'Sessie 10,11,12'!F51</f>
        <v>130</v>
      </c>
      <c r="G50" s="8">
        <f>'Sessie 10,11,12'!G51</f>
        <v>19</v>
      </c>
      <c r="H50" s="10">
        <f>'Sessie 10,11,12'!H51</f>
        <v>6.837105263157895</v>
      </c>
      <c r="I50" s="8">
        <f>'Sessie 10,11,12'!I51</f>
        <v>41</v>
      </c>
      <c r="J50" s="57">
        <f>'Sessie 10,11,12'!J51</f>
        <v>100</v>
      </c>
    </row>
    <row r="51" spans="1:10" ht="12.75">
      <c r="A51" s="285" t="s">
        <v>235</v>
      </c>
      <c r="B51" s="255"/>
      <c r="C51" s="255"/>
      <c r="D51" s="256"/>
      <c r="E51" s="110">
        <f>SUM(E47:E50)</f>
        <v>4</v>
      </c>
      <c r="F51" s="110">
        <f>SUM(F47:F50)</f>
        <v>450</v>
      </c>
      <c r="G51" s="110">
        <f>SUM(G47:G50)</f>
        <v>72</v>
      </c>
      <c r="H51" s="111">
        <f>F51/G51-0.005</f>
        <v>6.245</v>
      </c>
      <c r="I51" s="110">
        <f>MAX(I47:I50)</f>
        <v>41</v>
      </c>
      <c r="J51" s="7">
        <f>SUM(J47:J50)</f>
        <v>346.15384615384613</v>
      </c>
    </row>
    <row r="52" spans="2:4" ht="6.75" customHeight="1">
      <c r="B52" s="55"/>
      <c r="C52" s="55"/>
      <c r="D52" s="74"/>
    </row>
    <row r="53" spans="1:10" ht="12.75">
      <c r="A53" s="61"/>
      <c r="B53" s="58" t="s">
        <v>34</v>
      </c>
      <c r="C53" s="58" t="s">
        <v>38</v>
      </c>
      <c r="D53" s="20" t="s">
        <v>0</v>
      </c>
      <c r="E53" s="12" t="s">
        <v>12</v>
      </c>
      <c r="F53" s="12" t="s">
        <v>1</v>
      </c>
      <c r="G53" s="12" t="s">
        <v>2</v>
      </c>
      <c r="H53" s="12" t="s">
        <v>3</v>
      </c>
      <c r="I53" s="12" t="s">
        <v>4</v>
      </c>
      <c r="J53" s="13" t="s">
        <v>30</v>
      </c>
    </row>
    <row r="54" spans="1:10" ht="12.75">
      <c r="A54" s="62" t="s">
        <v>33</v>
      </c>
      <c r="B54" s="59" t="s">
        <v>35</v>
      </c>
      <c r="C54" s="59" t="s">
        <v>39</v>
      </c>
      <c r="D54" s="21" t="s">
        <v>6</v>
      </c>
      <c r="E54" s="15" t="s">
        <v>13</v>
      </c>
      <c r="F54" s="15" t="s">
        <v>1</v>
      </c>
      <c r="G54" s="15" t="s">
        <v>9</v>
      </c>
      <c r="H54" s="15" t="s">
        <v>5</v>
      </c>
      <c r="I54" s="15" t="s">
        <v>14</v>
      </c>
      <c r="J54" s="16" t="s">
        <v>31</v>
      </c>
    </row>
    <row r="55" spans="1:10" ht="12.75">
      <c r="A55" s="63"/>
      <c r="B55" s="60" t="s">
        <v>36</v>
      </c>
      <c r="C55" s="60" t="s">
        <v>40</v>
      </c>
      <c r="D55" s="22" t="s">
        <v>7</v>
      </c>
      <c r="E55" s="18" t="s">
        <v>15</v>
      </c>
      <c r="F55" s="18" t="s">
        <v>8</v>
      </c>
      <c r="G55" s="18" t="s">
        <v>97</v>
      </c>
      <c r="H55" s="18" t="s">
        <v>10</v>
      </c>
      <c r="I55" s="18" t="s">
        <v>238</v>
      </c>
      <c r="J55" s="19" t="s">
        <v>32</v>
      </c>
    </row>
    <row r="56" spans="1:10" ht="12.75">
      <c r="A56" s="66">
        <v>5</v>
      </c>
      <c r="B56" s="202" t="s">
        <v>206</v>
      </c>
      <c r="C56" s="203">
        <v>110</v>
      </c>
      <c r="D56" s="72" t="str">
        <f>'Sessie 1,2,3'!B27</f>
        <v>Godfroid Amalric</v>
      </c>
      <c r="E56" s="4">
        <f>'Sessie 1,2,3'!E28</f>
        <v>2</v>
      </c>
      <c r="F56" s="4">
        <f>'Sessie 1,2,3'!F28</f>
        <v>110</v>
      </c>
      <c r="G56" s="4">
        <f>'Sessie 1,2,3'!G28</f>
        <v>17</v>
      </c>
      <c r="H56" s="6">
        <f>'Sessie 1,2,3'!H28</f>
        <v>6.465588235294118</v>
      </c>
      <c r="I56" s="4">
        <f>'Sessie 1,2,3'!I28</f>
        <v>18</v>
      </c>
      <c r="J56" s="38">
        <f>'Sessie 1,2,3'!J28</f>
        <v>100</v>
      </c>
    </row>
    <row r="57" spans="1:10" ht="12.75">
      <c r="A57" s="107">
        <v>5</v>
      </c>
      <c r="B57" s="33" t="str">
        <f>B56</f>
        <v>Back Marcel</v>
      </c>
      <c r="C57" s="108">
        <f>C56</f>
        <v>110</v>
      </c>
      <c r="D57" s="109" t="str">
        <f>'Sessie 4,5,6'!B44</f>
        <v>Reutelingsperger Roy</v>
      </c>
      <c r="E57" s="5">
        <f>'Sessie 4,5,6'!E43</f>
        <v>2</v>
      </c>
      <c r="F57" s="5">
        <f>'Sessie 4,5,6'!F43</f>
        <v>110</v>
      </c>
      <c r="G57" s="5">
        <f>'Sessie 4,5,6'!G43</f>
        <v>18</v>
      </c>
      <c r="H57" s="9">
        <f>'Sessie 4,5,6'!H43</f>
        <v>6.106111111111111</v>
      </c>
      <c r="I57" s="5">
        <f>'Sessie 4,5,6'!I43</f>
        <v>33</v>
      </c>
      <c r="J57" s="56">
        <f>'Sessie 4,5,6'!J43</f>
        <v>100</v>
      </c>
    </row>
    <row r="58" spans="1:10" ht="12.75">
      <c r="A58" s="106">
        <v>5</v>
      </c>
      <c r="B58" s="69" t="str">
        <f>B56</f>
        <v>Back Marcel</v>
      </c>
      <c r="C58" s="70">
        <f>C56</f>
        <v>110</v>
      </c>
      <c r="D58" s="72" t="str">
        <f>'Sessie 7,8,9'!B18</f>
        <v>Godfroid Amalric</v>
      </c>
      <c r="E58" s="4">
        <f>'Sessie 7,8,9'!E19</f>
        <v>0</v>
      </c>
      <c r="F58" s="4">
        <f>'Sessie 7,8,9'!F19</f>
        <v>65</v>
      </c>
      <c r="G58" s="4">
        <f>'Sessie 7,8,9'!G19</f>
        <v>13</v>
      </c>
      <c r="H58" s="6">
        <f>'Sessie 7,8,9'!H19</f>
        <v>4.995</v>
      </c>
      <c r="I58" s="4">
        <f>'Sessie 7,8,9'!I19</f>
        <v>25</v>
      </c>
      <c r="J58" s="152">
        <f>'Sessie 7,8,9'!J19</f>
        <v>59.09090909090909</v>
      </c>
    </row>
    <row r="59" spans="1:10" ht="12.75">
      <c r="A59" s="17">
        <v>5</v>
      </c>
      <c r="B59" s="68" t="str">
        <f>B56</f>
        <v>Back Marcel</v>
      </c>
      <c r="C59" s="71">
        <f>C56</f>
        <v>110</v>
      </c>
      <c r="D59" s="73" t="str">
        <f>'Sessie 10,11,12'!B35</f>
        <v>Reutelingsperger Roy</v>
      </c>
      <c r="E59" s="8">
        <f>'Sessie 10,11,12'!E34</f>
        <v>2</v>
      </c>
      <c r="F59" s="8">
        <f>'Sessie 10,11,12'!F34</f>
        <v>110</v>
      </c>
      <c r="G59" s="8">
        <f>'Sessie 10,11,12'!G34</f>
        <v>28</v>
      </c>
      <c r="H59" s="10">
        <f>'Sessie 10,11,12'!H34</f>
        <v>3.9235714285714285</v>
      </c>
      <c r="I59" s="8">
        <f>'Sessie 10,11,12'!I34</f>
        <v>13</v>
      </c>
      <c r="J59" s="57">
        <f>'Sessie 10,11,12'!J34</f>
        <v>100</v>
      </c>
    </row>
    <row r="60" spans="1:10" ht="12.75">
      <c r="A60" s="285" t="s">
        <v>235</v>
      </c>
      <c r="B60" s="255"/>
      <c r="C60" s="255"/>
      <c r="D60" s="256"/>
      <c r="E60" s="110">
        <f>SUM(E56:E59)</f>
        <v>6</v>
      </c>
      <c r="F60" s="110">
        <f>SUM(F56:F59)</f>
        <v>395</v>
      </c>
      <c r="G60" s="110">
        <f>SUM(G56:G59)</f>
        <v>76</v>
      </c>
      <c r="H60" s="111">
        <f>F60/G60-0.005</f>
        <v>5.192368421052632</v>
      </c>
      <c r="I60" s="110">
        <f>MAX(I56:I59)</f>
        <v>33</v>
      </c>
      <c r="J60" s="7">
        <f>SUM(J56:J59)</f>
        <v>359.0909090909091</v>
      </c>
    </row>
    <row r="61" spans="2:4" ht="5.25" customHeight="1">
      <c r="B61" s="55"/>
      <c r="C61" s="55"/>
      <c r="D61" s="74"/>
    </row>
    <row r="62" spans="1:8" s="29" customFormat="1" ht="12">
      <c r="A62" s="185"/>
      <c r="B62" s="64"/>
      <c r="C62" s="64"/>
      <c r="D62" s="64"/>
      <c r="E62" s="64"/>
      <c r="F62" s="64"/>
      <c r="G62" s="64"/>
      <c r="H62" s="64"/>
    </row>
    <row r="63" ht="25.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64"/>
      <c r="B70" s="265"/>
      <c r="C70" s="269" t="s">
        <v>183</v>
      </c>
      <c r="D70" s="270"/>
      <c r="E70" s="270"/>
      <c r="F70" s="270"/>
      <c r="G70" s="270"/>
      <c r="H70" s="270"/>
      <c r="J70" s="2"/>
    </row>
    <row r="71" spans="1:10" ht="26.25" customHeight="1" thickBot="1" thickTop="1">
      <c r="A71" s="266" t="s">
        <v>201</v>
      </c>
      <c r="B71" s="267"/>
      <c r="C71" s="267"/>
      <c r="D71" s="267"/>
      <c r="E71" s="267"/>
      <c r="F71" s="267"/>
      <c r="G71" s="267"/>
      <c r="H71" s="267"/>
      <c r="I71" s="267"/>
      <c r="J71" s="268"/>
    </row>
    <row r="72" ht="6.75" customHeight="1" thickTop="1"/>
    <row r="73" spans="2:10" ht="12.75">
      <c r="B73" s="3" t="s">
        <v>196</v>
      </c>
      <c r="C73" s="3"/>
      <c r="D73" s="3"/>
      <c r="F73" s="3" t="s">
        <v>197</v>
      </c>
      <c r="G73" s="3"/>
      <c r="H73" s="3"/>
      <c r="I73" s="3"/>
      <c r="J73" s="3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42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8:10" ht="17.25" customHeight="1">
      <c r="H78" t="s">
        <v>26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66">
        <v>6</v>
      </c>
      <c r="B83" s="202" t="s">
        <v>207</v>
      </c>
      <c r="C83" s="203">
        <v>100</v>
      </c>
      <c r="D83" s="72" t="str">
        <f>'Sessie 1,2,3'!B25</f>
        <v>Glissenaar Silvy</v>
      </c>
      <c r="E83" s="4">
        <f>'Sessie 1,2,3'!E24</f>
        <v>2</v>
      </c>
      <c r="F83" s="4">
        <f>'Sessie 1,2,3'!F24</f>
        <v>100</v>
      </c>
      <c r="G83" s="4">
        <f>'Sessie 1,2,3'!G24</f>
        <v>10</v>
      </c>
      <c r="H83" s="6">
        <f>'Sessie 1,2,3'!H24</f>
        <v>9.995</v>
      </c>
      <c r="I83" s="4">
        <f>'Sessie 1,2,3'!I24</f>
        <v>34</v>
      </c>
      <c r="J83" s="38">
        <f>'Sessie 1,2,3'!J24</f>
        <v>100</v>
      </c>
    </row>
    <row r="84" spans="1:10" ht="12.75">
      <c r="A84" s="107">
        <v>6</v>
      </c>
      <c r="B84" s="33" t="str">
        <f>B83</f>
        <v>Blondeel Lukas</v>
      </c>
      <c r="C84" s="108">
        <f>C83</f>
        <v>100</v>
      </c>
      <c r="D84" s="109" t="str">
        <f>'Sessie 1,2,3'!B59</f>
        <v>Eelen Bryan</v>
      </c>
      <c r="E84" s="5">
        <f>'Sessie 1,2,3'!E60</f>
        <v>0</v>
      </c>
      <c r="F84" s="5">
        <f>'Sessie 1,2,3'!F60</f>
        <v>96</v>
      </c>
      <c r="G84" s="5">
        <f>'Sessie 1,2,3'!G60</f>
        <v>15</v>
      </c>
      <c r="H84" s="9">
        <f>'Sessie 1,2,3'!H60</f>
        <v>6.3950000000000005</v>
      </c>
      <c r="I84" s="5">
        <f>'Sessie 1,2,3'!I60</f>
        <v>29</v>
      </c>
      <c r="J84" s="56">
        <f>'Sessie 1,2,3'!J60</f>
        <v>96</v>
      </c>
    </row>
    <row r="85" spans="1:10" ht="12.75">
      <c r="A85" s="106">
        <v>6</v>
      </c>
      <c r="B85" s="69" t="str">
        <f>B83</f>
        <v>Blondeel Lukas</v>
      </c>
      <c r="C85" s="70">
        <f>C83</f>
        <v>100</v>
      </c>
      <c r="D85" s="72" t="str">
        <f>'Sessie 7,8,9'!B22</f>
        <v>Glissenaar Silvy</v>
      </c>
      <c r="E85" s="4">
        <f>'Sessie 7,8,9'!E21</f>
        <v>0</v>
      </c>
      <c r="F85" s="4">
        <f>'Sessie 7,8,9'!F21</f>
        <v>18</v>
      </c>
      <c r="G85" s="4">
        <f>'Sessie 7,8,9'!G21</f>
        <v>9</v>
      </c>
      <c r="H85" s="6">
        <f>'Sessie 7,8,9'!H21</f>
        <v>1.995</v>
      </c>
      <c r="I85" s="4">
        <f>'Sessie 7,8,9'!I21</f>
        <v>4</v>
      </c>
      <c r="J85" s="152">
        <f>'Sessie 7,8,9'!J21</f>
        <v>18</v>
      </c>
    </row>
    <row r="86" spans="1:10" ht="12.75">
      <c r="A86" s="17">
        <v>6</v>
      </c>
      <c r="B86" s="68" t="str">
        <f>B83</f>
        <v>Blondeel Lukas</v>
      </c>
      <c r="C86" s="71">
        <f>C83</f>
        <v>100</v>
      </c>
      <c r="D86" s="73" t="str">
        <f>'Sessie 7,8,9'!B51</f>
        <v>Eelen Bryan</v>
      </c>
      <c r="E86" s="8">
        <f>'Sessie 7,8,9'!E50</f>
        <v>2</v>
      </c>
      <c r="F86" s="8">
        <f>'Sessie 7,8,9'!F50</f>
        <v>100</v>
      </c>
      <c r="G86" s="8">
        <f>'Sessie 7,8,9'!G50</f>
        <v>11</v>
      </c>
      <c r="H86" s="10">
        <f>'Sessie 7,8,9'!H50</f>
        <v>9.085909090909091</v>
      </c>
      <c r="I86" s="8">
        <f>'Sessie 7,8,9'!I50</f>
        <v>49</v>
      </c>
      <c r="J86" s="57">
        <f>'Sessie 7,8,9'!J50</f>
        <v>100</v>
      </c>
    </row>
    <row r="87" spans="1:10" ht="12.75">
      <c r="A87" s="285" t="s">
        <v>235</v>
      </c>
      <c r="B87" s="255"/>
      <c r="C87" s="255"/>
      <c r="D87" s="256"/>
      <c r="E87" s="110">
        <f>SUM(E83:E86)</f>
        <v>4</v>
      </c>
      <c r="F87" s="110">
        <f>SUM(F83:F86)</f>
        <v>314</v>
      </c>
      <c r="G87" s="110">
        <f>SUM(G83:G86)</f>
        <v>45</v>
      </c>
      <c r="H87" s="111">
        <f>F87/G87-0.005</f>
        <v>6.972777777777778</v>
      </c>
      <c r="I87" s="110">
        <f>MAX(I83:I86)</f>
        <v>49</v>
      </c>
      <c r="J87" s="7">
        <f>SUM(J83:J86)</f>
        <v>314</v>
      </c>
    </row>
    <row r="88" spans="2:4" ht="6.75" customHeight="1">
      <c r="B88" s="55"/>
      <c r="C88" s="55"/>
      <c r="D88" s="74"/>
    </row>
    <row r="89" spans="1:10" ht="12.75">
      <c r="A89" s="61"/>
      <c r="B89" s="58" t="s">
        <v>34</v>
      </c>
      <c r="C89" s="58" t="s">
        <v>38</v>
      </c>
      <c r="D89" s="20" t="s">
        <v>0</v>
      </c>
      <c r="E89" s="12" t="s">
        <v>12</v>
      </c>
      <c r="F89" s="12" t="s">
        <v>1</v>
      </c>
      <c r="G89" s="12" t="s">
        <v>2</v>
      </c>
      <c r="H89" s="12" t="s">
        <v>3</v>
      </c>
      <c r="I89" s="12" t="s">
        <v>4</v>
      </c>
      <c r="J89" s="13" t="s">
        <v>30</v>
      </c>
    </row>
    <row r="90" spans="1:10" ht="12.75">
      <c r="A90" s="62" t="s">
        <v>33</v>
      </c>
      <c r="B90" s="59" t="s">
        <v>35</v>
      </c>
      <c r="C90" s="59" t="s">
        <v>39</v>
      </c>
      <c r="D90" s="21" t="s">
        <v>6</v>
      </c>
      <c r="E90" s="15" t="s">
        <v>13</v>
      </c>
      <c r="F90" s="15" t="s">
        <v>1</v>
      </c>
      <c r="G90" s="15" t="s">
        <v>9</v>
      </c>
      <c r="H90" s="15" t="s">
        <v>5</v>
      </c>
      <c r="I90" s="15" t="s">
        <v>14</v>
      </c>
      <c r="J90" s="16" t="s">
        <v>31</v>
      </c>
    </row>
    <row r="91" spans="1:10" ht="12.75">
      <c r="A91" s="63"/>
      <c r="B91" s="60" t="s">
        <v>36</v>
      </c>
      <c r="C91" s="60" t="s">
        <v>40</v>
      </c>
      <c r="D91" s="22" t="s">
        <v>7</v>
      </c>
      <c r="E91" s="18" t="s">
        <v>15</v>
      </c>
      <c r="F91" s="18" t="s">
        <v>8</v>
      </c>
      <c r="G91" s="18" t="s">
        <v>97</v>
      </c>
      <c r="H91" s="18" t="s">
        <v>10</v>
      </c>
      <c r="I91" s="18" t="s">
        <v>238</v>
      </c>
      <c r="J91" s="19" t="s">
        <v>32</v>
      </c>
    </row>
    <row r="92" spans="1:10" ht="12.75">
      <c r="A92" s="66">
        <v>7</v>
      </c>
      <c r="B92" s="202" t="s">
        <v>208</v>
      </c>
      <c r="C92" s="203">
        <v>75</v>
      </c>
      <c r="D92" s="72" t="str">
        <f>'Sessie 1,2,3'!B50</f>
        <v>Hoogland Dennis</v>
      </c>
      <c r="E92" s="4">
        <f>'Sessie 1,2,3'!E51</f>
        <v>0</v>
      </c>
      <c r="F92" s="4">
        <f>'Sessie 1,2,3'!F51</f>
        <v>69</v>
      </c>
      <c r="G92" s="4">
        <f>'Sessie 1,2,3'!G51</f>
        <v>25</v>
      </c>
      <c r="H92" s="6">
        <f>'Sessie 1,2,3'!H51</f>
        <v>2.755</v>
      </c>
      <c r="I92" s="4">
        <f>'Sessie 1,2,3'!I51</f>
        <v>26</v>
      </c>
      <c r="J92" s="38">
        <f>'Sessie 1,2,3'!J51</f>
        <v>92</v>
      </c>
    </row>
    <row r="93" spans="1:10" ht="12.75">
      <c r="A93" s="107">
        <v>7</v>
      </c>
      <c r="B93" s="33" t="str">
        <f>B92</f>
        <v>Seibeld Ramon</v>
      </c>
      <c r="C93" s="108">
        <f>C92</f>
        <v>75</v>
      </c>
      <c r="D93" s="109" t="str">
        <f>'Sessie 4,5,6'!B34</f>
        <v>Roest Michael</v>
      </c>
      <c r="E93" s="5">
        <f>'Sessie 4,5,6'!E35</f>
        <v>0</v>
      </c>
      <c r="F93" s="5">
        <f>'Sessie 4,5,6'!F35</f>
        <v>55</v>
      </c>
      <c r="G93" s="5">
        <f>'Sessie 4,5,6'!G35</f>
        <v>19</v>
      </c>
      <c r="H93" s="9">
        <f>'Sessie 4,5,6'!H35</f>
        <v>2.8897368421052634</v>
      </c>
      <c r="I93" s="5">
        <f>'Sessie 4,5,6'!I35</f>
        <v>18</v>
      </c>
      <c r="J93" s="56">
        <f>'Sessie 4,5,6'!J35</f>
        <v>73.33333333333333</v>
      </c>
    </row>
    <row r="94" spans="1:10" ht="12.75">
      <c r="A94" s="106">
        <v>7</v>
      </c>
      <c r="B94" s="69" t="str">
        <f>B92</f>
        <v>Seibeld Ramon</v>
      </c>
      <c r="C94" s="70">
        <f>C92</f>
        <v>75</v>
      </c>
      <c r="D94" s="72" t="str">
        <f>'Sessie 7,8,9'!B59</f>
        <v>Hoogland Dennis</v>
      </c>
      <c r="E94" s="4">
        <f>'Sessie 7,8,9'!E60</f>
        <v>1</v>
      </c>
      <c r="F94" s="4">
        <f>'Sessie 7,8,9'!F60</f>
        <v>75</v>
      </c>
      <c r="G94" s="4">
        <f>'Sessie 7,8,9'!G60</f>
        <v>25</v>
      </c>
      <c r="H94" s="6">
        <f>'Sessie 7,8,9'!H60</f>
        <v>2.995</v>
      </c>
      <c r="I94" s="4">
        <f>'Sessie 7,8,9'!I60</f>
        <v>12</v>
      </c>
      <c r="J94" s="152">
        <f>'Sessie 7,8,9'!J60</f>
        <v>100</v>
      </c>
    </row>
    <row r="95" spans="1:10" ht="12.75">
      <c r="A95" s="17">
        <v>7</v>
      </c>
      <c r="B95" s="68" t="str">
        <f>B92</f>
        <v>Seibeld Ramon</v>
      </c>
      <c r="C95" s="71">
        <f>C92</f>
        <v>75</v>
      </c>
      <c r="D95" s="73" t="str">
        <f>'Sessie 10,11,12'!B43</f>
        <v>Roest Michael</v>
      </c>
      <c r="E95" s="8">
        <f>'Sessie 10,11,12'!E44</f>
        <v>0</v>
      </c>
      <c r="F95" s="8">
        <f>'Sessie 10,11,12'!F44</f>
        <v>28</v>
      </c>
      <c r="G95" s="8">
        <f>'Sessie 10,11,12'!G44</f>
        <v>16</v>
      </c>
      <c r="H95" s="10">
        <f>'Sessie 10,11,12'!H44</f>
        <v>1.745</v>
      </c>
      <c r="I95" s="8">
        <f>'Sessie 10,11,12'!I44</f>
        <v>9</v>
      </c>
      <c r="J95" s="57">
        <f>'Sessie 10,11,12'!J44</f>
        <v>37.333333333333336</v>
      </c>
    </row>
    <row r="96" spans="1:10" ht="12.75">
      <c r="A96" s="285" t="s">
        <v>235</v>
      </c>
      <c r="B96" s="255"/>
      <c r="C96" s="255"/>
      <c r="D96" s="256"/>
      <c r="E96" s="110">
        <f>SUM(E92:E95)</f>
        <v>1</v>
      </c>
      <c r="F96" s="110">
        <f>SUM(F92:F95)</f>
        <v>227</v>
      </c>
      <c r="G96" s="110">
        <f>SUM(G92:G95)</f>
        <v>85</v>
      </c>
      <c r="H96" s="111">
        <f>F96/G96-0.005</f>
        <v>2.6655882352941176</v>
      </c>
      <c r="I96" s="110">
        <f>MAX(I92:I95)</f>
        <v>26</v>
      </c>
      <c r="J96" s="7">
        <f>SUM(J92:J95)</f>
        <v>302.66666666666663</v>
      </c>
    </row>
    <row r="97" spans="2:4" ht="6.75" customHeight="1">
      <c r="B97" s="55"/>
      <c r="C97" s="55"/>
      <c r="D97" s="74"/>
    </row>
    <row r="98" spans="1:10" ht="12.75">
      <c r="A98" s="61"/>
      <c r="B98" s="58" t="s">
        <v>34</v>
      </c>
      <c r="C98" s="58" t="s">
        <v>38</v>
      </c>
      <c r="D98" s="20" t="s">
        <v>0</v>
      </c>
      <c r="E98" s="12" t="s">
        <v>12</v>
      </c>
      <c r="F98" s="12" t="s">
        <v>1</v>
      </c>
      <c r="G98" s="12" t="s">
        <v>2</v>
      </c>
      <c r="H98" s="12" t="s">
        <v>3</v>
      </c>
      <c r="I98" s="12" t="s">
        <v>4</v>
      </c>
      <c r="J98" s="13" t="s">
        <v>30</v>
      </c>
    </row>
    <row r="99" spans="1:10" ht="12.75">
      <c r="A99" s="62" t="s">
        <v>33</v>
      </c>
      <c r="B99" s="59" t="s">
        <v>35</v>
      </c>
      <c r="C99" s="59" t="s">
        <v>39</v>
      </c>
      <c r="D99" s="21" t="s">
        <v>6</v>
      </c>
      <c r="E99" s="15" t="s">
        <v>13</v>
      </c>
      <c r="F99" s="15" t="s">
        <v>1</v>
      </c>
      <c r="G99" s="15" t="s">
        <v>9</v>
      </c>
      <c r="H99" s="15" t="s">
        <v>5</v>
      </c>
      <c r="I99" s="15" t="s">
        <v>14</v>
      </c>
      <c r="J99" s="16" t="s">
        <v>31</v>
      </c>
    </row>
    <row r="100" spans="1:10" ht="12.75">
      <c r="A100" s="63"/>
      <c r="B100" s="60" t="s">
        <v>36</v>
      </c>
      <c r="C100" s="60" t="s">
        <v>40</v>
      </c>
      <c r="D100" s="22" t="s">
        <v>7</v>
      </c>
      <c r="E100" s="18" t="s">
        <v>15</v>
      </c>
      <c r="F100" s="18" t="s">
        <v>8</v>
      </c>
      <c r="G100" s="18" t="s">
        <v>97</v>
      </c>
      <c r="H100" s="18" t="s">
        <v>10</v>
      </c>
      <c r="I100" s="18" t="s">
        <v>238</v>
      </c>
      <c r="J100" s="19" t="s">
        <v>32</v>
      </c>
    </row>
    <row r="101" spans="1:10" ht="12.75">
      <c r="A101" s="66">
        <v>8</v>
      </c>
      <c r="B101" s="202" t="s">
        <v>209</v>
      </c>
      <c r="C101" s="203">
        <v>44</v>
      </c>
      <c r="D101" s="72" t="str">
        <f>'Sessie 1,2,3'!B18</f>
        <v>Van Hoeck Tim</v>
      </c>
      <c r="E101" s="4">
        <f>'Sessie 1,2,3'!E19</f>
        <v>2</v>
      </c>
      <c r="F101" s="4">
        <f>'Sessie 1,2,3'!F19</f>
        <v>44</v>
      </c>
      <c r="G101" s="4">
        <f>'Sessie 1,2,3'!G19</f>
        <v>18</v>
      </c>
      <c r="H101" s="6">
        <f>'Sessie 1,2,3'!H19</f>
        <v>2.4394444444444447</v>
      </c>
      <c r="I101" s="4">
        <f>'Sessie 1,2,3'!I19</f>
        <v>9</v>
      </c>
      <c r="J101" s="38">
        <f>'Sessie 1,2,3'!J19</f>
        <v>100</v>
      </c>
    </row>
    <row r="102" spans="1:10" ht="12.75">
      <c r="A102" s="107">
        <v>8</v>
      </c>
      <c r="B102" s="33" t="str">
        <f>B101</f>
        <v>Schramm Anika</v>
      </c>
      <c r="C102" s="108">
        <f>C101</f>
        <v>44</v>
      </c>
      <c r="D102" s="109" t="str">
        <f>'Sessie 4,5,6'!B41</f>
        <v>Marriott Bradley</v>
      </c>
      <c r="E102" s="5">
        <f>'Sessie 4,5,6'!E40</f>
        <v>2</v>
      </c>
      <c r="F102" s="5">
        <f>'Sessie 4,5,6'!F40</f>
        <v>44</v>
      </c>
      <c r="G102" s="5">
        <f>'Sessie 4,5,6'!G40</f>
        <v>28</v>
      </c>
      <c r="H102" s="9">
        <f>'Sessie 4,5,6'!H40</f>
        <v>1.5664285714285715</v>
      </c>
      <c r="I102" s="5">
        <f>'Sessie 4,5,6'!I40</f>
        <v>6</v>
      </c>
      <c r="J102" s="56">
        <f>'Sessie 4,5,6'!J40</f>
        <v>100</v>
      </c>
    </row>
    <row r="103" spans="1:10" ht="12.75">
      <c r="A103" s="106">
        <v>8</v>
      </c>
      <c r="B103" s="69" t="str">
        <f>B101</f>
        <v>Schramm Anika</v>
      </c>
      <c r="C103" s="70">
        <f>C101</f>
        <v>44</v>
      </c>
      <c r="D103" s="72" t="str">
        <f>'Sessie 7,8,9'!B27</f>
        <v>Van Hoeck Tim</v>
      </c>
      <c r="E103" s="4">
        <f>'Sessie 7,8,9'!E28</f>
        <v>0</v>
      </c>
      <c r="F103" s="4">
        <f>'Sessie 7,8,9'!F28</f>
        <v>30</v>
      </c>
      <c r="G103" s="4">
        <f>'Sessie 7,8,9'!G28</f>
        <v>27</v>
      </c>
      <c r="H103" s="6">
        <f>'Sessie 7,8,9'!H28</f>
        <v>1.1061111111111113</v>
      </c>
      <c r="I103" s="4">
        <f>'Sessie 7,8,9'!I28</f>
        <v>7</v>
      </c>
      <c r="J103" s="152">
        <f>'Sessie 7,8,9'!J28</f>
        <v>68.18181818181817</v>
      </c>
    </row>
    <row r="104" spans="1:10" ht="12.75">
      <c r="A104" s="17">
        <v>8</v>
      </c>
      <c r="B104" s="68" t="str">
        <f>B101</f>
        <v>Schramm Anika</v>
      </c>
      <c r="C104" s="71">
        <f>C101</f>
        <v>44</v>
      </c>
      <c r="D104" s="73" t="str">
        <f>'Sessie 10,11,12'!B37</f>
        <v>Marriott Bradley</v>
      </c>
      <c r="E104" s="8">
        <f>'Sessie 10,11,12'!E38</f>
        <v>2</v>
      </c>
      <c r="F104" s="8">
        <f>'Sessie 10,11,12'!F38</f>
        <v>44</v>
      </c>
      <c r="G104" s="8">
        <f>'Sessie 10,11,12'!G38</f>
        <v>26</v>
      </c>
      <c r="H104" s="10">
        <f>'Sessie 10,11,12'!H38</f>
        <v>1.6873076923076924</v>
      </c>
      <c r="I104" s="8">
        <f>'Sessie 10,11,12'!I38</f>
        <v>7</v>
      </c>
      <c r="J104" s="57">
        <f>'Sessie 10,11,12'!J38</f>
        <v>100</v>
      </c>
    </row>
    <row r="105" spans="1:10" ht="12.75">
      <c r="A105" s="285" t="s">
        <v>235</v>
      </c>
      <c r="B105" s="255"/>
      <c r="C105" s="255"/>
      <c r="D105" s="256"/>
      <c r="E105" s="110">
        <f>SUM(E101:E104)</f>
        <v>6</v>
      </c>
      <c r="F105" s="110">
        <f>SUM(F101:F104)</f>
        <v>162</v>
      </c>
      <c r="G105" s="110">
        <f>SUM(G101:G104)</f>
        <v>99</v>
      </c>
      <c r="H105" s="111">
        <f>F105/G105-0.005</f>
        <v>1.6313636363636366</v>
      </c>
      <c r="I105" s="110">
        <f>MAX(I101:I104)</f>
        <v>9</v>
      </c>
      <c r="J105" s="7">
        <f>SUM(J101:J104)</f>
        <v>368.1818181818182</v>
      </c>
    </row>
    <row r="106" spans="2:4" ht="6.75" customHeight="1">
      <c r="B106" s="55"/>
      <c r="C106" s="55"/>
      <c r="D106" s="74"/>
    </row>
    <row r="107" spans="2:4" ht="5.25" customHeight="1">
      <c r="B107" s="55"/>
      <c r="C107" s="55"/>
      <c r="D107" s="74"/>
    </row>
    <row r="108" ht="12.75">
      <c r="A108" s="64"/>
    </row>
    <row r="109" spans="1:10" ht="15.75">
      <c r="A109" s="288" t="s">
        <v>194</v>
      </c>
      <c r="B109" s="263"/>
      <c r="C109" s="263"/>
      <c r="D109" s="263"/>
      <c r="E109" s="263"/>
      <c r="F109" s="263"/>
      <c r="G109" s="263"/>
      <c r="H109" s="263"/>
      <c r="I109" s="263"/>
      <c r="J109" s="261"/>
    </row>
    <row r="110" spans="1:10" ht="12.75">
      <c r="A110" s="61"/>
      <c r="B110" s="291" t="s">
        <v>34</v>
      </c>
      <c r="C110" s="292"/>
      <c r="D110" s="20" t="s">
        <v>43</v>
      </c>
      <c r="E110" s="12" t="s">
        <v>12</v>
      </c>
      <c r="F110" s="12" t="s">
        <v>1</v>
      </c>
      <c r="G110" s="12" t="s">
        <v>2</v>
      </c>
      <c r="H110" s="12" t="s">
        <v>3</v>
      </c>
      <c r="I110" s="12" t="s">
        <v>4</v>
      </c>
      <c r="J110" s="13" t="s">
        <v>30</v>
      </c>
    </row>
    <row r="111" spans="1:10" ht="12.75">
      <c r="A111" s="62" t="s">
        <v>33</v>
      </c>
      <c r="B111" s="293" t="s">
        <v>35</v>
      </c>
      <c r="C111" s="294"/>
      <c r="D111" s="21" t="s">
        <v>45</v>
      </c>
      <c r="E111" s="15" t="s">
        <v>13</v>
      </c>
      <c r="F111" s="15" t="s">
        <v>1</v>
      </c>
      <c r="G111" s="15" t="s">
        <v>9</v>
      </c>
      <c r="H111" s="15" t="s">
        <v>5</v>
      </c>
      <c r="I111" s="15" t="s">
        <v>14</v>
      </c>
      <c r="J111" s="16" t="s">
        <v>31</v>
      </c>
    </row>
    <row r="112" spans="1:10" ht="12.75">
      <c r="A112" s="63"/>
      <c r="B112" s="295" t="s">
        <v>36</v>
      </c>
      <c r="C112" s="296"/>
      <c r="D112" s="22" t="s">
        <v>44</v>
      </c>
      <c r="E112" s="18" t="s">
        <v>15</v>
      </c>
      <c r="F112" s="18" t="s">
        <v>8</v>
      </c>
      <c r="G112" s="18" t="s">
        <v>97</v>
      </c>
      <c r="H112" s="18" t="s">
        <v>10</v>
      </c>
      <c r="I112" s="18" t="s">
        <v>238</v>
      </c>
      <c r="J112" s="19" t="s">
        <v>32</v>
      </c>
    </row>
    <row r="113" spans="1:10" ht="12.75">
      <c r="A113" s="66">
        <v>1</v>
      </c>
      <c r="B113" s="297" t="str">
        <f>B20</f>
        <v>Bouerdick Tobias</v>
      </c>
      <c r="C113" s="298"/>
      <c r="D113" s="114">
        <f>C20</f>
        <v>250</v>
      </c>
      <c r="E113" s="4">
        <f aca="true" t="shared" si="0" ref="E113:J113">E24</f>
        <v>5</v>
      </c>
      <c r="F113" s="4">
        <f t="shared" si="0"/>
        <v>929</v>
      </c>
      <c r="G113" s="4">
        <f t="shared" si="0"/>
        <v>62</v>
      </c>
      <c r="H113" s="6">
        <f t="shared" si="0"/>
        <v>14.978870967741935</v>
      </c>
      <c r="I113" s="4">
        <f t="shared" si="0"/>
        <v>105</v>
      </c>
      <c r="J113" s="38">
        <f t="shared" si="0"/>
        <v>371.6</v>
      </c>
    </row>
    <row r="114" spans="1:10" ht="12.75">
      <c r="A114" s="107">
        <v>2</v>
      </c>
      <c r="B114" s="286" t="str">
        <f>B29</f>
        <v>Blondeel Simon</v>
      </c>
      <c r="C114" s="287"/>
      <c r="D114" s="115">
        <f>C29</f>
        <v>200</v>
      </c>
      <c r="E114" s="5">
        <f aca="true" t="shared" si="1" ref="E114:J114">E33</f>
        <v>4</v>
      </c>
      <c r="F114" s="5">
        <f t="shared" si="1"/>
        <v>559</v>
      </c>
      <c r="G114" s="5">
        <f t="shared" si="1"/>
        <v>53</v>
      </c>
      <c r="H114" s="9">
        <f t="shared" si="1"/>
        <v>10.542169811320754</v>
      </c>
      <c r="I114" s="5">
        <f t="shared" si="1"/>
        <v>117</v>
      </c>
      <c r="J114" s="56">
        <f t="shared" si="1"/>
        <v>279.5</v>
      </c>
    </row>
    <row r="115" spans="1:10" ht="12.75">
      <c r="A115" s="106">
        <v>3</v>
      </c>
      <c r="B115" s="286" t="str">
        <f>B38</f>
        <v>Kather Torben</v>
      </c>
      <c r="C115" s="287"/>
      <c r="D115" s="114">
        <f>C38</f>
        <v>160</v>
      </c>
      <c r="E115" s="4">
        <f aca="true" t="shared" si="2" ref="E115:J115">E42</f>
        <v>2</v>
      </c>
      <c r="F115" s="4">
        <f t="shared" si="2"/>
        <v>351</v>
      </c>
      <c r="G115" s="4">
        <f t="shared" si="2"/>
        <v>67</v>
      </c>
      <c r="H115" s="6">
        <f t="shared" si="2"/>
        <v>5.233805970149254</v>
      </c>
      <c r="I115" s="4">
        <f t="shared" si="2"/>
        <v>39</v>
      </c>
      <c r="J115" s="152">
        <f t="shared" si="2"/>
        <v>219.375</v>
      </c>
    </row>
    <row r="116" spans="1:10" ht="12.75">
      <c r="A116" s="107">
        <v>4</v>
      </c>
      <c r="B116" s="286" t="str">
        <f>B47</f>
        <v>Sauerbier Daniel</v>
      </c>
      <c r="C116" s="287"/>
      <c r="D116" s="115">
        <f>C47</f>
        <v>130</v>
      </c>
      <c r="E116" s="5">
        <f aca="true" t="shared" si="3" ref="E116:J116">E51</f>
        <v>4</v>
      </c>
      <c r="F116" s="5">
        <f t="shared" si="3"/>
        <v>450</v>
      </c>
      <c r="G116" s="5">
        <f t="shared" si="3"/>
        <v>72</v>
      </c>
      <c r="H116" s="9">
        <f t="shared" si="3"/>
        <v>6.245</v>
      </c>
      <c r="I116" s="5">
        <f t="shared" si="3"/>
        <v>41</v>
      </c>
      <c r="J116" s="56">
        <f t="shared" si="3"/>
        <v>346.15384615384613</v>
      </c>
    </row>
    <row r="117" spans="1:10" ht="12.75">
      <c r="A117" s="106">
        <v>5</v>
      </c>
      <c r="B117" s="286" t="str">
        <f>B56</f>
        <v>Back Marcel</v>
      </c>
      <c r="C117" s="287"/>
      <c r="D117" s="114">
        <f>C56</f>
        <v>110</v>
      </c>
      <c r="E117" s="4">
        <f aca="true" t="shared" si="4" ref="E117:J117">E60</f>
        <v>6</v>
      </c>
      <c r="F117" s="4">
        <f t="shared" si="4"/>
        <v>395</v>
      </c>
      <c r="G117" s="4">
        <f t="shared" si="4"/>
        <v>76</v>
      </c>
      <c r="H117" s="6">
        <f t="shared" si="4"/>
        <v>5.192368421052632</v>
      </c>
      <c r="I117" s="4">
        <f t="shared" si="4"/>
        <v>33</v>
      </c>
      <c r="J117" s="152">
        <f t="shared" si="4"/>
        <v>359.0909090909091</v>
      </c>
    </row>
    <row r="118" spans="1:10" ht="12.75">
      <c r="A118" s="107">
        <v>6</v>
      </c>
      <c r="B118" s="286" t="str">
        <f>B83</f>
        <v>Blondeel Lukas</v>
      </c>
      <c r="C118" s="287"/>
      <c r="D118" s="115">
        <f>C83</f>
        <v>100</v>
      </c>
      <c r="E118" s="5">
        <f aca="true" t="shared" si="5" ref="E118:J118">E87</f>
        <v>4</v>
      </c>
      <c r="F118" s="5">
        <f t="shared" si="5"/>
        <v>314</v>
      </c>
      <c r="G118" s="5">
        <f t="shared" si="5"/>
        <v>45</v>
      </c>
      <c r="H118" s="9">
        <f t="shared" si="5"/>
        <v>6.972777777777778</v>
      </c>
      <c r="I118" s="5">
        <f t="shared" si="5"/>
        <v>49</v>
      </c>
      <c r="J118" s="56">
        <f t="shared" si="5"/>
        <v>314</v>
      </c>
    </row>
    <row r="119" spans="1:10" ht="12.75">
      <c r="A119" s="106">
        <v>7</v>
      </c>
      <c r="B119" s="286" t="str">
        <f>B92</f>
        <v>Seibeld Ramon</v>
      </c>
      <c r="C119" s="287"/>
      <c r="D119" s="114">
        <f>C92</f>
        <v>75</v>
      </c>
      <c r="E119" s="4">
        <f aca="true" t="shared" si="6" ref="E119:J119">E96</f>
        <v>1</v>
      </c>
      <c r="F119" s="4">
        <f t="shared" si="6"/>
        <v>227</v>
      </c>
      <c r="G119" s="4">
        <f t="shared" si="6"/>
        <v>85</v>
      </c>
      <c r="H119" s="6">
        <f t="shared" si="6"/>
        <v>2.6655882352941176</v>
      </c>
      <c r="I119" s="4">
        <f t="shared" si="6"/>
        <v>26</v>
      </c>
      <c r="J119" s="152">
        <f t="shared" si="6"/>
        <v>302.66666666666663</v>
      </c>
    </row>
    <row r="120" spans="1:10" ht="12.75">
      <c r="A120" s="17">
        <v>8</v>
      </c>
      <c r="B120" s="289" t="str">
        <f>B101</f>
        <v>Schramm Anika</v>
      </c>
      <c r="C120" s="290"/>
      <c r="D120" s="116">
        <f>C101</f>
        <v>44</v>
      </c>
      <c r="E120" s="8">
        <f aca="true" t="shared" si="7" ref="E120:J120">E105</f>
        <v>6</v>
      </c>
      <c r="F120" s="8">
        <f t="shared" si="7"/>
        <v>162</v>
      </c>
      <c r="G120" s="8">
        <f t="shared" si="7"/>
        <v>99</v>
      </c>
      <c r="H120" s="10">
        <f t="shared" si="7"/>
        <v>1.6313636363636366</v>
      </c>
      <c r="I120" s="8">
        <f t="shared" si="7"/>
        <v>9</v>
      </c>
      <c r="J120" s="57">
        <f t="shared" si="7"/>
        <v>368.1818181818182</v>
      </c>
    </row>
    <row r="121" spans="1:10" ht="12.75">
      <c r="A121" s="285" t="s">
        <v>235</v>
      </c>
      <c r="B121" s="255"/>
      <c r="C121" s="255"/>
      <c r="D121" s="256"/>
      <c r="E121" s="110">
        <f>SUM(E113:E120)</f>
        <v>32</v>
      </c>
      <c r="F121" s="110">
        <f>SUM(F113:F120)</f>
        <v>3387</v>
      </c>
      <c r="G121" s="110">
        <f>SUM(G113:G120)</f>
        <v>559</v>
      </c>
      <c r="H121" s="111">
        <f>F121/G121</f>
        <v>6.059033989266547</v>
      </c>
      <c r="I121" s="110">
        <f>MAX(I113:I120)</f>
        <v>117</v>
      </c>
      <c r="J121" s="7">
        <f>SUM(J113:J120)</f>
        <v>2560.5682400932396</v>
      </c>
    </row>
    <row r="122" spans="1:10" s="167" customFormat="1" ht="12.75">
      <c r="A122" s="273" t="s">
        <v>76</v>
      </c>
      <c r="B122" s="274"/>
      <c r="C122" s="274"/>
      <c r="D122" s="274"/>
      <c r="E122" s="274"/>
      <c r="F122" s="275"/>
      <c r="G122" s="275"/>
      <c r="H122" s="279" t="s">
        <v>75</v>
      </c>
      <c r="I122" s="280"/>
      <c r="J122" s="281"/>
    </row>
    <row r="123" spans="1:10" ht="12.75">
      <c r="A123" s="276"/>
      <c r="B123" s="277"/>
      <c r="C123" s="277"/>
      <c r="D123" s="277"/>
      <c r="E123" s="277"/>
      <c r="F123" s="278"/>
      <c r="G123" s="278"/>
      <c r="H123" s="282"/>
      <c r="I123" s="283"/>
      <c r="J123" s="284"/>
    </row>
    <row r="126" spans="1:8" s="29" customFormat="1" ht="12">
      <c r="A126" s="185"/>
      <c r="B126" s="64"/>
      <c r="C126" s="64"/>
      <c r="D126" s="64"/>
      <c r="E126" s="64"/>
      <c r="F126" s="64"/>
      <c r="G126" s="64"/>
      <c r="H126" s="64"/>
    </row>
  </sheetData>
  <sheetProtection/>
  <mergeCells count="37">
    <mergeCell ref="A1:J2"/>
    <mergeCell ref="A3:J4"/>
    <mergeCell ref="A5:J6"/>
    <mergeCell ref="A64:J65"/>
    <mergeCell ref="A7:B7"/>
    <mergeCell ref="A8:J8"/>
    <mergeCell ref="D12:J14"/>
    <mergeCell ref="A42:D42"/>
    <mergeCell ref="A51:D51"/>
    <mergeCell ref="A24:D24"/>
    <mergeCell ref="A60:D60"/>
    <mergeCell ref="A33:D33"/>
    <mergeCell ref="A70:B70"/>
    <mergeCell ref="C70:H70"/>
    <mergeCell ref="A66:J67"/>
    <mergeCell ref="A68:J69"/>
    <mergeCell ref="A71:J71"/>
    <mergeCell ref="B111:C111"/>
    <mergeCell ref="D75:J77"/>
    <mergeCell ref="A87:D87"/>
    <mergeCell ref="A96:D96"/>
    <mergeCell ref="C7:H7"/>
    <mergeCell ref="A122:G123"/>
    <mergeCell ref="H122:J123"/>
    <mergeCell ref="A109:J109"/>
    <mergeCell ref="B118:C118"/>
    <mergeCell ref="B119:C119"/>
    <mergeCell ref="B120:C120"/>
    <mergeCell ref="B110:C110"/>
    <mergeCell ref="A105:D105"/>
    <mergeCell ref="A121:D121"/>
    <mergeCell ref="B116:C116"/>
    <mergeCell ref="B117:C117"/>
    <mergeCell ref="B114:C114"/>
    <mergeCell ref="B112:C112"/>
    <mergeCell ref="B113:C113"/>
    <mergeCell ref="B115:C115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622"/>
  <dimension ref="A1:J126"/>
  <sheetViews>
    <sheetView zoomScale="104" zoomScaleNormal="104" zoomScalePageLayoutView="0" workbookViewId="0" topLeftCell="A73">
      <selection activeCell="B101" sqref="B101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00390625" style="0" customWidth="1"/>
    <col min="4" max="4" width="18.7109375" style="0" customWidth="1"/>
    <col min="5" max="5" width="5.42187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1406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46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8:10" ht="17.25" customHeight="1"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66">
        <v>1</v>
      </c>
      <c r="B20" s="202" t="s">
        <v>218</v>
      </c>
      <c r="C20" s="203">
        <v>160</v>
      </c>
      <c r="D20" s="72" t="str">
        <f>'Sessie 1,2,3'!B43</f>
        <v>Van Hees Stef</v>
      </c>
      <c r="E20" s="4">
        <f>'Sessie 1,2,3'!E44</f>
        <v>2</v>
      </c>
      <c r="F20" s="4">
        <f>'Sessie 1,2,3'!F44</f>
        <v>160</v>
      </c>
      <c r="G20" s="4">
        <f>'Sessie 1,2,3'!G44</f>
        <v>18</v>
      </c>
      <c r="H20" s="6">
        <f>'Sessie 1,2,3'!H44</f>
        <v>8.883888888888889</v>
      </c>
      <c r="I20" s="4">
        <f>'Sessie 1,2,3'!I44</f>
        <v>45</v>
      </c>
      <c r="J20" s="38">
        <f>'Sessie 1,2,3'!J44</f>
        <v>100</v>
      </c>
    </row>
    <row r="21" spans="1:10" ht="12.75">
      <c r="A21" s="107">
        <v>1</v>
      </c>
      <c r="B21" s="33" t="str">
        <f>B20</f>
        <v>Snellen Hans jr.</v>
      </c>
      <c r="C21" s="108">
        <f>C20</f>
        <v>160</v>
      </c>
      <c r="D21" s="109" t="str">
        <f>'Sessie 4,5,6'!B24</f>
        <v>Bouerdick Tobias</v>
      </c>
      <c r="E21" s="5">
        <f>'Sessie 4,5,6'!E25</f>
        <v>0</v>
      </c>
      <c r="F21" s="5">
        <f>'Sessie 4,5,6'!F25</f>
        <v>128</v>
      </c>
      <c r="G21" s="5">
        <f>'Sessie 4,5,6'!G25</f>
        <v>18</v>
      </c>
      <c r="H21" s="9">
        <f>'Sessie 4,5,6'!H25</f>
        <v>7.106111111111111</v>
      </c>
      <c r="I21" s="5">
        <f>'Sessie 4,5,6'!I25</f>
        <v>26</v>
      </c>
      <c r="J21" s="56">
        <f>'Sessie 4,5,6'!J25</f>
        <v>80</v>
      </c>
    </row>
    <row r="22" spans="1:10" ht="12.75">
      <c r="A22" s="106">
        <v>1</v>
      </c>
      <c r="B22" s="69" t="str">
        <f>B20</f>
        <v>Snellen Hans jr.</v>
      </c>
      <c r="C22" s="70">
        <f>C20</f>
        <v>160</v>
      </c>
      <c r="D22" s="72" t="str">
        <f>'Sessie 7,8,9'!B34</f>
        <v>Van Hees Stef</v>
      </c>
      <c r="E22" s="4">
        <f>'Sessie 7,8,9'!E35</f>
        <v>0</v>
      </c>
      <c r="F22" s="4">
        <f>'Sessie 7,8,9'!F35</f>
        <v>113</v>
      </c>
      <c r="G22" s="4">
        <f>'Sessie 7,8,9'!G35</f>
        <v>15</v>
      </c>
      <c r="H22" s="6">
        <f>'Sessie 7,8,9'!H35</f>
        <v>7.528333333333333</v>
      </c>
      <c r="I22" s="4">
        <f>'Sessie 7,8,9'!I35</f>
        <v>49</v>
      </c>
      <c r="J22" s="152">
        <f>'Sessie 7,8,9'!J35</f>
        <v>70.625</v>
      </c>
    </row>
    <row r="23" spans="1:10" ht="12.75">
      <c r="A23" s="17">
        <v>1</v>
      </c>
      <c r="B23" s="68" t="str">
        <f>B20</f>
        <v>Snellen Hans jr.</v>
      </c>
      <c r="C23" s="71">
        <f>C20</f>
        <v>160</v>
      </c>
      <c r="D23" s="73" t="str">
        <f>'Sessie 10,11,12'!B21</f>
        <v>Bouerdick Tobias</v>
      </c>
      <c r="E23" s="8">
        <f>'Sessie 10,11,12'!E22</f>
        <v>0</v>
      </c>
      <c r="F23" s="8">
        <f>'Sessie 10,11,12'!F22</f>
        <v>69</v>
      </c>
      <c r="G23" s="8">
        <f>'Sessie 10,11,12'!G22</f>
        <v>16</v>
      </c>
      <c r="H23" s="10">
        <f>'Sessie 10,11,12'!H22</f>
        <v>4.3075</v>
      </c>
      <c r="I23" s="8">
        <f>'Sessie 10,11,12'!I22</f>
        <v>18</v>
      </c>
      <c r="J23" s="57">
        <f>'Sessie 10,11,12'!J22</f>
        <v>43.125</v>
      </c>
    </row>
    <row r="24" spans="1:10" ht="12.75">
      <c r="A24" s="285" t="s">
        <v>235</v>
      </c>
      <c r="B24" s="255"/>
      <c r="C24" s="255"/>
      <c r="D24" s="256"/>
      <c r="E24" s="110">
        <f>SUM(E20:E23)</f>
        <v>2</v>
      </c>
      <c r="F24" s="110">
        <f>SUM(F20:F23)</f>
        <v>470</v>
      </c>
      <c r="G24" s="110">
        <f>SUM(G20:G23)</f>
        <v>67</v>
      </c>
      <c r="H24" s="111">
        <f>F24/G24-0.005</f>
        <v>7.009925373134329</v>
      </c>
      <c r="I24" s="110">
        <f>MAX(I20:I23)</f>
        <v>49</v>
      </c>
      <c r="J24" s="7">
        <f>SUM(J20:J23)</f>
        <v>293.75</v>
      </c>
    </row>
    <row r="25" spans="2:4" ht="6.75" customHeight="1">
      <c r="B25" s="55"/>
      <c r="C25" s="55"/>
      <c r="D25" s="74"/>
    </row>
    <row r="26" spans="1:10" ht="12.75">
      <c r="A26" s="61"/>
      <c r="B26" s="58" t="s">
        <v>34</v>
      </c>
      <c r="C26" s="58" t="s">
        <v>38</v>
      </c>
      <c r="D26" s="20" t="s">
        <v>0</v>
      </c>
      <c r="E26" s="12" t="s">
        <v>12</v>
      </c>
      <c r="F26" s="12" t="s">
        <v>1</v>
      </c>
      <c r="G26" s="12" t="s">
        <v>2</v>
      </c>
      <c r="H26" s="12" t="s">
        <v>3</v>
      </c>
      <c r="I26" s="12" t="s">
        <v>4</v>
      </c>
      <c r="J26" s="13" t="s">
        <v>30</v>
      </c>
    </row>
    <row r="27" spans="1:10" ht="12.75">
      <c r="A27" s="62" t="s">
        <v>33</v>
      </c>
      <c r="B27" s="59" t="s">
        <v>35</v>
      </c>
      <c r="C27" s="59" t="s">
        <v>39</v>
      </c>
      <c r="D27" s="21" t="s">
        <v>6</v>
      </c>
      <c r="E27" s="15" t="s">
        <v>13</v>
      </c>
      <c r="F27" s="15" t="s">
        <v>1</v>
      </c>
      <c r="G27" s="15" t="s">
        <v>9</v>
      </c>
      <c r="H27" s="15" t="s">
        <v>5</v>
      </c>
      <c r="I27" s="15" t="s">
        <v>14</v>
      </c>
      <c r="J27" s="16" t="s">
        <v>31</v>
      </c>
    </row>
    <row r="28" spans="1:10" ht="12.75">
      <c r="A28" s="63"/>
      <c r="B28" s="60" t="s">
        <v>36</v>
      </c>
      <c r="C28" s="60" t="s">
        <v>40</v>
      </c>
      <c r="D28" s="22" t="s">
        <v>7</v>
      </c>
      <c r="E28" s="18" t="s">
        <v>15</v>
      </c>
      <c r="F28" s="18" t="s">
        <v>8</v>
      </c>
      <c r="G28" s="18" t="s">
        <v>97</v>
      </c>
      <c r="H28" s="18" t="s">
        <v>10</v>
      </c>
      <c r="I28" s="18" t="s">
        <v>238</v>
      </c>
      <c r="J28" s="19" t="s">
        <v>32</v>
      </c>
    </row>
    <row r="29" spans="1:10" ht="12.75">
      <c r="A29" s="66">
        <v>2</v>
      </c>
      <c r="B29" s="202" t="s">
        <v>219</v>
      </c>
      <c r="C29" s="203">
        <v>120</v>
      </c>
      <c r="D29" s="72" t="str">
        <f>'Sessie 4,5,6'!B27</f>
        <v>Dieu Gérôme</v>
      </c>
      <c r="E29" s="4">
        <f>'Sessie 4,5,6'!E28</f>
        <v>2</v>
      </c>
      <c r="F29" s="4">
        <f>'Sessie 4,5,6'!F28</f>
        <v>120</v>
      </c>
      <c r="G29" s="4">
        <f>'Sessie 4,5,6'!G28</f>
        <v>11</v>
      </c>
      <c r="H29" s="6">
        <f>'Sessie 4,5,6'!H28</f>
        <v>10.904090909090908</v>
      </c>
      <c r="I29" s="4">
        <f>'Sessie 4,5,6'!I28</f>
        <v>39</v>
      </c>
      <c r="J29" s="38">
        <f>'Sessie 4,5,6'!J28</f>
        <v>100</v>
      </c>
    </row>
    <row r="30" spans="1:10" ht="12.75">
      <c r="A30" s="107">
        <v>2</v>
      </c>
      <c r="B30" s="33" t="str">
        <f>B29</f>
        <v>van den Hooff Stephan</v>
      </c>
      <c r="C30" s="108">
        <f>C29</f>
        <v>120</v>
      </c>
      <c r="D30" s="109" t="str">
        <f>'Sessie 4,5,6'!B56</f>
        <v>Blondeel Simon</v>
      </c>
      <c r="E30" s="5">
        <f>'Sessie 4,5,6'!E57</f>
        <v>0</v>
      </c>
      <c r="F30" s="5">
        <f>'Sessie 4,5,6'!F57</f>
        <v>86</v>
      </c>
      <c r="G30" s="5">
        <f>'Sessie 4,5,6'!G57</f>
        <v>13</v>
      </c>
      <c r="H30" s="9">
        <f>'Sessie 4,5,6'!H57</f>
        <v>6.610384615384615</v>
      </c>
      <c r="I30" s="5">
        <f>'Sessie 4,5,6'!I57</f>
        <v>58</v>
      </c>
      <c r="J30" s="56">
        <f>'Sessie 4,5,6'!J57</f>
        <v>71.66666666666667</v>
      </c>
    </row>
    <row r="31" spans="1:10" ht="12.75">
      <c r="A31" s="106">
        <v>2</v>
      </c>
      <c r="B31" s="69" t="str">
        <f>B29</f>
        <v>van den Hooff Stephan</v>
      </c>
      <c r="C31" s="70">
        <f>C29</f>
        <v>120</v>
      </c>
      <c r="D31" s="72" t="str">
        <f>'Sessie 10,11,12'!B18</f>
        <v>Dieu Gérôme</v>
      </c>
      <c r="E31" s="4">
        <f>'Sessie 10,11,12'!E19</f>
        <v>0</v>
      </c>
      <c r="F31" s="4">
        <f>'Sessie 10,11,12'!F19</f>
        <v>81</v>
      </c>
      <c r="G31" s="4">
        <f>'Sessie 10,11,12'!G19</f>
        <v>11</v>
      </c>
      <c r="H31" s="6">
        <f>'Sessie 10,11,12'!H19</f>
        <v>7.358636363636363</v>
      </c>
      <c r="I31" s="4">
        <f>'Sessie 10,11,12'!I19</f>
        <v>30</v>
      </c>
      <c r="J31" s="152">
        <f>'Sessie 10,11,12'!J19</f>
        <v>67.5</v>
      </c>
    </row>
    <row r="32" spans="1:10" ht="12.75">
      <c r="A32" s="17">
        <v>2</v>
      </c>
      <c r="B32" s="68" t="str">
        <f>B29</f>
        <v>van den Hooff Stephan</v>
      </c>
      <c r="C32" s="71">
        <f>C29</f>
        <v>120</v>
      </c>
      <c r="D32" s="73" t="str">
        <f>'Sessie 10,11,12'!B59</f>
        <v>Blondeel Simon</v>
      </c>
      <c r="E32" s="8">
        <f>'Sessie 10,11,12'!E60</f>
        <v>2</v>
      </c>
      <c r="F32" s="8">
        <f>'Sessie 10,11,12'!F60</f>
        <v>120</v>
      </c>
      <c r="G32" s="8">
        <f>'Sessie 10,11,12'!G60</f>
        <v>13</v>
      </c>
      <c r="H32" s="10">
        <f>'Sessie 10,11,12'!H60</f>
        <v>9.22576923076923</v>
      </c>
      <c r="I32" s="8">
        <f>'Sessie 10,11,12'!I60</f>
        <v>24</v>
      </c>
      <c r="J32" s="57">
        <f>'Sessie 10,11,12'!J60</f>
        <v>100</v>
      </c>
    </row>
    <row r="33" spans="1:10" ht="12.75">
      <c r="A33" s="285" t="s">
        <v>235</v>
      </c>
      <c r="B33" s="255"/>
      <c r="C33" s="255"/>
      <c r="D33" s="256"/>
      <c r="E33" s="110">
        <f>SUM(E29:E32)</f>
        <v>4</v>
      </c>
      <c r="F33" s="110">
        <f>SUM(F29:F32)</f>
        <v>407</v>
      </c>
      <c r="G33" s="110">
        <f>SUM(G29:G32)</f>
        <v>48</v>
      </c>
      <c r="H33" s="111">
        <f>F33/G33-0.005</f>
        <v>8.474166666666665</v>
      </c>
      <c r="I33" s="110">
        <f>MAX(I29:I32)</f>
        <v>58</v>
      </c>
      <c r="J33" s="7">
        <f>SUM(J29:J32)</f>
        <v>339.1666666666667</v>
      </c>
    </row>
    <row r="34" spans="2:4" ht="6.75" customHeight="1">
      <c r="B34" s="55"/>
      <c r="C34" s="55"/>
      <c r="D34" s="74"/>
    </row>
    <row r="35" spans="1:10" ht="12.75">
      <c r="A35" s="61"/>
      <c r="B35" s="58" t="s">
        <v>34</v>
      </c>
      <c r="C35" s="58" t="s">
        <v>38</v>
      </c>
      <c r="D35" s="20" t="s">
        <v>0</v>
      </c>
      <c r="E35" s="12" t="s">
        <v>12</v>
      </c>
      <c r="F35" s="12" t="s">
        <v>1</v>
      </c>
      <c r="G35" s="12" t="s">
        <v>2</v>
      </c>
      <c r="H35" s="12" t="s">
        <v>3</v>
      </c>
      <c r="I35" s="12" t="s">
        <v>4</v>
      </c>
      <c r="J35" s="13" t="s">
        <v>30</v>
      </c>
    </row>
    <row r="36" spans="1:10" ht="12.75">
      <c r="A36" s="62" t="s">
        <v>33</v>
      </c>
      <c r="B36" s="59" t="s">
        <v>35</v>
      </c>
      <c r="C36" s="59" t="s">
        <v>39</v>
      </c>
      <c r="D36" s="21" t="s">
        <v>6</v>
      </c>
      <c r="E36" s="15" t="s">
        <v>13</v>
      </c>
      <c r="F36" s="15" t="s">
        <v>1</v>
      </c>
      <c r="G36" s="15" t="s">
        <v>9</v>
      </c>
      <c r="H36" s="15" t="s">
        <v>5</v>
      </c>
      <c r="I36" s="15" t="s">
        <v>14</v>
      </c>
      <c r="J36" s="16" t="s">
        <v>31</v>
      </c>
    </row>
    <row r="37" spans="1:10" ht="12.75">
      <c r="A37" s="63"/>
      <c r="B37" s="60" t="s">
        <v>36</v>
      </c>
      <c r="C37" s="60" t="s">
        <v>40</v>
      </c>
      <c r="D37" s="22" t="s">
        <v>7</v>
      </c>
      <c r="E37" s="18" t="s">
        <v>15</v>
      </c>
      <c r="F37" s="18" t="s">
        <v>8</v>
      </c>
      <c r="G37" s="18" t="s">
        <v>97</v>
      </c>
      <c r="H37" s="18" t="s">
        <v>10</v>
      </c>
      <c r="I37" s="18" t="s">
        <v>238</v>
      </c>
      <c r="J37" s="19" t="s">
        <v>32</v>
      </c>
    </row>
    <row r="38" spans="1:10" ht="12.75">
      <c r="A38" s="66">
        <v>3</v>
      </c>
      <c r="B38" s="202" t="s">
        <v>220</v>
      </c>
      <c r="C38" s="203">
        <v>90</v>
      </c>
      <c r="D38" s="72" t="str">
        <f>'Sessie 1,2,3'!B37</f>
        <v>Kather Torben</v>
      </c>
      <c r="E38" s="4">
        <f>'Sessie 1,2,3'!E38</f>
        <v>0</v>
      </c>
      <c r="F38" s="4">
        <f>'Sessie 1,2,3'!F38</f>
        <v>80</v>
      </c>
      <c r="G38" s="4">
        <f>'Sessie 1,2,3'!G38</f>
        <v>12</v>
      </c>
      <c r="H38" s="6">
        <f>'Sessie 1,2,3'!H38</f>
        <v>6.661666666666667</v>
      </c>
      <c r="I38" s="4">
        <f>'Sessie 1,2,3'!I38</f>
        <v>20</v>
      </c>
      <c r="J38" s="38">
        <f>'Sessie 1,2,3'!J38</f>
        <v>88.88888888888889</v>
      </c>
    </row>
    <row r="39" spans="1:10" ht="12.75">
      <c r="A39" s="107">
        <v>3</v>
      </c>
      <c r="B39" s="33" t="str">
        <f>B38</f>
        <v>Bongers Joey</v>
      </c>
      <c r="C39" s="108">
        <f>C38</f>
        <v>90</v>
      </c>
      <c r="D39" s="109" t="str">
        <f>'Sessie 4,5,6'!B54</f>
        <v>Wittemans Dimitri</v>
      </c>
      <c r="E39" s="5">
        <f>'Sessie 4,5,6'!E53</f>
        <v>0</v>
      </c>
      <c r="F39" s="5">
        <f>'Sessie 4,5,6'!F53</f>
        <v>75</v>
      </c>
      <c r="G39" s="5">
        <f>'Sessie 4,5,6'!G53</f>
        <v>22</v>
      </c>
      <c r="H39" s="9">
        <f>'Sessie 4,5,6'!H53</f>
        <v>3.4040909090909093</v>
      </c>
      <c r="I39" s="5">
        <f>'Sessie 4,5,6'!I53</f>
        <v>14</v>
      </c>
      <c r="J39" s="56">
        <f>'Sessie 4,5,6'!J53</f>
        <v>83.33333333333334</v>
      </c>
    </row>
    <row r="40" spans="1:10" ht="12.75">
      <c r="A40" s="106">
        <v>3</v>
      </c>
      <c r="B40" s="69" t="str">
        <f>B38</f>
        <v>Bongers Joey</v>
      </c>
      <c r="C40" s="70">
        <f>C38</f>
        <v>90</v>
      </c>
      <c r="D40" s="72" t="str">
        <f>'Sessie 7,8,9'!B40</f>
        <v>Kather Torben</v>
      </c>
      <c r="E40" s="4">
        <f>'Sessie 7,8,9'!E41</f>
        <v>2</v>
      </c>
      <c r="F40" s="4">
        <f>'Sessie 7,8,9'!F41</f>
        <v>90</v>
      </c>
      <c r="G40" s="4">
        <f>'Sessie 7,8,9'!G41</f>
        <v>15</v>
      </c>
      <c r="H40" s="6">
        <f>'Sessie 7,8,9'!H41</f>
        <v>5.995</v>
      </c>
      <c r="I40" s="4">
        <f>'Sessie 7,8,9'!I41</f>
        <v>21</v>
      </c>
      <c r="J40" s="152">
        <f>'Sessie 7,8,9'!J41</f>
        <v>100</v>
      </c>
    </row>
    <row r="41" spans="1:10" ht="12.75">
      <c r="A41" s="17">
        <v>3</v>
      </c>
      <c r="B41" s="68" t="str">
        <f>B38</f>
        <v>Bongers Joey</v>
      </c>
      <c r="C41" s="71">
        <f>C38</f>
        <v>90</v>
      </c>
      <c r="D41" s="73" t="str">
        <f>'Sessie 10,11,12'!B53</f>
        <v>Wittemans Dimitri</v>
      </c>
      <c r="E41" s="8">
        <f>'Sessie 10,11,12'!E54</f>
        <v>0</v>
      </c>
      <c r="F41" s="8">
        <f>'Sessie 10,11,12'!F54</f>
        <v>85</v>
      </c>
      <c r="G41" s="8">
        <f>'Sessie 10,11,12'!G54</f>
        <v>18</v>
      </c>
      <c r="H41" s="10">
        <f>'Sessie 10,11,12'!H54</f>
        <v>4.717222222222222</v>
      </c>
      <c r="I41" s="8">
        <f>'Sessie 10,11,12'!I54</f>
        <v>20</v>
      </c>
      <c r="J41" s="57">
        <f>'Sessie 10,11,12'!J54</f>
        <v>94.44444444444444</v>
      </c>
    </row>
    <row r="42" spans="1:10" ht="12.75">
      <c r="A42" s="285" t="s">
        <v>235</v>
      </c>
      <c r="B42" s="255"/>
      <c r="C42" s="255"/>
      <c r="D42" s="256"/>
      <c r="E42" s="110">
        <f>SUM(E38:E41)</f>
        <v>2</v>
      </c>
      <c r="F42" s="110">
        <f>SUM(F38:F41)</f>
        <v>330</v>
      </c>
      <c r="G42" s="110">
        <f>SUM(G38:G41)</f>
        <v>67</v>
      </c>
      <c r="H42" s="111">
        <f>F42/G42-0.005</f>
        <v>4.920373134328358</v>
      </c>
      <c r="I42" s="110">
        <f>MAX(I38:I41)</f>
        <v>21</v>
      </c>
      <c r="J42" s="7">
        <f>SUM(J38:J41)</f>
        <v>366.6666666666667</v>
      </c>
    </row>
    <row r="43" spans="2:4" ht="6.75" customHeight="1">
      <c r="B43" s="55"/>
      <c r="C43" s="55"/>
      <c r="D43" s="74"/>
    </row>
    <row r="44" spans="1:10" ht="12.75">
      <c r="A44" s="61"/>
      <c r="B44" s="58" t="s">
        <v>34</v>
      </c>
      <c r="C44" s="58" t="s">
        <v>38</v>
      </c>
      <c r="D44" s="20" t="s">
        <v>0</v>
      </c>
      <c r="E44" s="12" t="s">
        <v>12</v>
      </c>
      <c r="F44" s="12" t="s">
        <v>1</v>
      </c>
      <c r="G44" s="12" t="s">
        <v>2</v>
      </c>
      <c r="H44" s="12" t="s">
        <v>3</v>
      </c>
      <c r="I44" s="12" t="s">
        <v>4</v>
      </c>
      <c r="J44" s="13" t="s">
        <v>30</v>
      </c>
    </row>
    <row r="45" spans="1:10" ht="12.75">
      <c r="A45" s="62" t="s">
        <v>33</v>
      </c>
      <c r="B45" s="59" t="s">
        <v>35</v>
      </c>
      <c r="C45" s="59" t="s">
        <v>39</v>
      </c>
      <c r="D45" s="21" t="s">
        <v>6</v>
      </c>
      <c r="E45" s="15" t="s">
        <v>13</v>
      </c>
      <c r="F45" s="15" t="s">
        <v>1</v>
      </c>
      <c r="G45" s="15" t="s">
        <v>9</v>
      </c>
      <c r="H45" s="15" t="s">
        <v>5</v>
      </c>
      <c r="I45" s="15" t="s">
        <v>14</v>
      </c>
      <c r="J45" s="16" t="s">
        <v>31</v>
      </c>
    </row>
    <row r="46" spans="1:10" ht="12.75">
      <c r="A46" s="63"/>
      <c r="B46" s="60" t="s">
        <v>36</v>
      </c>
      <c r="C46" s="60" t="s">
        <v>40</v>
      </c>
      <c r="D46" s="22" t="s">
        <v>7</v>
      </c>
      <c r="E46" s="18" t="s">
        <v>15</v>
      </c>
      <c r="F46" s="18" t="s">
        <v>8</v>
      </c>
      <c r="G46" s="18" t="s">
        <v>97</v>
      </c>
      <c r="H46" s="18" t="s">
        <v>10</v>
      </c>
      <c r="I46" s="18" t="s">
        <v>238</v>
      </c>
      <c r="J46" s="19" t="s">
        <v>32</v>
      </c>
    </row>
    <row r="47" spans="1:10" ht="12.75">
      <c r="A47" s="66">
        <v>4</v>
      </c>
      <c r="B47" s="202" t="s">
        <v>239</v>
      </c>
      <c r="C47" s="203">
        <v>70</v>
      </c>
      <c r="D47" s="72" t="str">
        <f>'Sessie 1,2,3'!B34</f>
        <v>Dresselaers Geoffrey</v>
      </c>
      <c r="E47" s="4">
        <f>'Sessie 1,2,3'!E35</f>
        <v>2</v>
      </c>
      <c r="F47" s="4">
        <f>'Sessie 1,2,3'!F35</f>
        <v>70</v>
      </c>
      <c r="G47" s="4">
        <f>'Sessie 1,2,3'!G35</f>
        <v>17</v>
      </c>
      <c r="H47" s="6">
        <f>'Sessie 1,2,3'!H35</f>
        <v>4.112647058823529</v>
      </c>
      <c r="I47" s="4">
        <f>'Sessie 1,2,3'!I35</f>
        <v>14</v>
      </c>
      <c r="J47" s="38">
        <f>'Sessie 1,2,3'!J35</f>
        <v>100</v>
      </c>
    </row>
    <row r="48" spans="1:10" ht="12.75">
      <c r="A48" s="107">
        <v>4</v>
      </c>
      <c r="B48" s="33" t="str">
        <f>B47</f>
        <v>Schuurmans Jasper</v>
      </c>
      <c r="C48" s="108">
        <f>C47</f>
        <v>70</v>
      </c>
      <c r="D48" s="109" t="str">
        <f>'Sessie 4,5,6'!B21</f>
        <v>Sauerbier Daniel</v>
      </c>
      <c r="E48" s="5">
        <f>'Sessie 4,5,6'!E22</f>
        <v>2</v>
      </c>
      <c r="F48" s="5">
        <f>'Sessie 4,5,6'!F22</f>
        <v>70</v>
      </c>
      <c r="G48" s="5">
        <f>'Sessie 4,5,6'!G22</f>
        <v>17</v>
      </c>
      <c r="H48" s="9">
        <f>'Sessie 4,5,6'!H22</f>
        <v>4.112647058823529</v>
      </c>
      <c r="I48" s="5">
        <f>'Sessie 4,5,6'!I22</f>
        <v>10</v>
      </c>
      <c r="J48" s="56">
        <f>'Sessie 4,5,6'!J22</f>
        <v>100</v>
      </c>
    </row>
    <row r="49" spans="1:10" ht="12.75">
      <c r="A49" s="106">
        <v>4</v>
      </c>
      <c r="B49" s="69" t="str">
        <f>B47</f>
        <v>Schuurmans Jasper</v>
      </c>
      <c r="C49" s="70">
        <f>C47</f>
        <v>70</v>
      </c>
      <c r="D49" s="72" t="str">
        <f>'Sessie 7,8,9'!B43</f>
        <v>Dresselaers Geoffrey</v>
      </c>
      <c r="E49" s="4">
        <f>'Sessie 7,8,9'!E44</f>
        <v>2</v>
      </c>
      <c r="F49" s="4">
        <f>'Sessie 7,8,9'!F44</f>
        <v>70</v>
      </c>
      <c r="G49" s="4">
        <f>'Sessie 7,8,9'!G44</f>
        <v>14</v>
      </c>
      <c r="H49" s="6">
        <f>'Sessie 7,8,9'!H44</f>
        <v>4.995</v>
      </c>
      <c r="I49" s="4">
        <f>'Sessie 7,8,9'!I44</f>
        <v>11</v>
      </c>
      <c r="J49" s="152">
        <f>'Sessie 7,8,9'!J44</f>
        <v>100</v>
      </c>
    </row>
    <row r="50" spans="1:10" ht="12.75">
      <c r="A50" s="17">
        <v>4</v>
      </c>
      <c r="B50" s="68" t="str">
        <f>B47</f>
        <v>Schuurmans Jasper</v>
      </c>
      <c r="C50" s="71">
        <f>C47</f>
        <v>70</v>
      </c>
      <c r="D50" s="73" t="str">
        <f>'Sessie 10,11,12'!B24</f>
        <v>Sauerbier Daniel</v>
      </c>
      <c r="E50" s="8">
        <f>'Sessie 10,11,12'!E25</f>
        <v>2</v>
      </c>
      <c r="F50" s="8">
        <f>'Sessie 10,11,12'!F25</f>
        <v>70</v>
      </c>
      <c r="G50" s="8">
        <f>'Sessie 10,11,12'!G25</f>
        <v>16</v>
      </c>
      <c r="H50" s="10">
        <f>'Sessie 10,11,12'!H25</f>
        <v>4.37</v>
      </c>
      <c r="I50" s="8">
        <f>'Sessie 10,11,12'!I25</f>
        <v>12</v>
      </c>
      <c r="J50" s="57">
        <f>'Sessie 10,11,12'!J25</f>
        <v>100</v>
      </c>
    </row>
    <row r="51" spans="1:10" ht="12.75">
      <c r="A51" s="285" t="s">
        <v>235</v>
      </c>
      <c r="B51" s="255"/>
      <c r="C51" s="255"/>
      <c r="D51" s="256"/>
      <c r="E51" s="110">
        <f>SUM(E47:E50)</f>
        <v>8</v>
      </c>
      <c r="F51" s="110">
        <f>SUM(F47:F50)</f>
        <v>280</v>
      </c>
      <c r="G51" s="110">
        <f>SUM(G47:G50)</f>
        <v>64</v>
      </c>
      <c r="H51" s="111">
        <f>F51/G51-0.005</f>
        <v>4.37</v>
      </c>
      <c r="I51" s="110">
        <f>MAX(I47:I50)</f>
        <v>14</v>
      </c>
      <c r="J51" s="7">
        <f>SUM(J47:J50)</f>
        <v>400</v>
      </c>
    </row>
    <row r="52" spans="2:4" ht="6.75" customHeight="1">
      <c r="B52" s="55"/>
      <c r="C52" s="55"/>
      <c r="D52" s="74"/>
    </row>
    <row r="53" spans="1:10" ht="12.75">
      <c r="A53" s="61"/>
      <c r="B53" s="58" t="s">
        <v>34</v>
      </c>
      <c r="C53" s="58" t="s">
        <v>38</v>
      </c>
      <c r="D53" s="20" t="s">
        <v>0</v>
      </c>
      <c r="E53" s="12" t="s">
        <v>12</v>
      </c>
      <c r="F53" s="12" t="s">
        <v>1</v>
      </c>
      <c r="G53" s="12" t="s">
        <v>2</v>
      </c>
      <c r="H53" s="12" t="s">
        <v>3</v>
      </c>
      <c r="I53" s="12" t="s">
        <v>4</v>
      </c>
      <c r="J53" s="13" t="s">
        <v>30</v>
      </c>
    </row>
    <row r="54" spans="1:10" ht="12.75">
      <c r="A54" s="62" t="s">
        <v>33</v>
      </c>
      <c r="B54" s="59" t="s">
        <v>35</v>
      </c>
      <c r="C54" s="59" t="s">
        <v>39</v>
      </c>
      <c r="D54" s="21" t="s">
        <v>6</v>
      </c>
      <c r="E54" s="15" t="s">
        <v>13</v>
      </c>
      <c r="F54" s="15" t="s">
        <v>1</v>
      </c>
      <c r="G54" s="15" t="s">
        <v>9</v>
      </c>
      <c r="H54" s="15" t="s">
        <v>5</v>
      </c>
      <c r="I54" s="15" t="s">
        <v>14</v>
      </c>
      <c r="J54" s="16" t="s">
        <v>31</v>
      </c>
    </row>
    <row r="55" spans="1:10" ht="12.75">
      <c r="A55" s="63"/>
      <c r="B55" s="60" t="s">
        <v>36</v>
      </c>
      <c r="C55" s="60" t="s">
        <v>40</v>
      </c>
      <c r="D55" s="22" t="s">
        <v>7</v>
      </c>
      <c r="E55" s="18" t="s">
        <v>15</v>
      </c>
      <c r="F55" s="18" t="s">
        <v>8</v>
      </c>
      <c r="G55" s="18" t="s">
        <v>97</v>
      </c>
      <c r="H55" s="18" t="s">
        <v>10</v>
      </c>
      <c r="I55" s="18" t="s">
        <v>238</v>
      </c>
      <c r="J55" s="19" t="s">
        <v>32</v>
      </c>
    </row>
    <row r="56" spans="1:10" ht="12.75">
      <c r="A56" s="66">
        <v>5</v>
      </c>
      <c r="B56" s="202" t="s">
        <v>221</v>
      </c>
      <c r="C56" s="203">
        <v>70</v>
      </c>
      <c r="D56" s="72" t="str">
        <f>'Sessie 1,2,3'!B56</f>
        <v>Godfroid Amalric</v>
      </c>
      <c r="E56" s="4">
        <f>'Sessie 1,2,3'!E57</f>
        <v>2</v>
      </c>
      <c r="F56" s="4">
        <f>'Sessie 1,2,3'!F57</f>
        <v>70</v>
      </c>
      <c r="G56" s="4">
        <f>'Sessie 1,2,3'!G57</f>
        <v>27</v>
      </c>
      <c r="H56" s="6">
        <f>'Sessie 1,2,3'!H57</f>
        <v>2.5875925925925927</v>
      </c>
      <c r="I56" s="4">
        <f>'Sessie 1,2,3'!I57</f>
        <v>13</v>
      </c>
      <c r="J56" s="38">
        <f>'Sessie 1,2,3'!J57</f>
        <v>100</v>
      </c>
    </row>
    <row r="57" spans="1:10" ht="12.75">
      <c r="A57" s="107">
        <v>5</v>
      </c>
      <c r="B57" s="33" t="str">
        <f>B56</f>
        <v>Reutelingsperger Roy</v>
      </c>
      <c r="C57" s="108">
        <f>C56</f>
        <v>70</v>
      </c>
      <c r="D57" s="109" t="str">
        <f>'Sessie 4,5,6'!B43</f>
        <v>Back Marcel</v>
      </c>
      <c r="E57" s="5">
        <f>'Sessie 4,5,6'!E44</f>
        <v>0</v>
      </c>
      <c r="F57" s="5">
        <f>'Sessie 4,5,6'!F44</f>
        <v>46</v>
      </c>
      <c r="G57" s="5">
        <f>'Sessie 4,5,6'!G44</f>
        <v>18</v>
      </c>
      <c r="H57" s="9">
        <f>'Sessie 4,5,6'!H44</f>
        <v>2.5505555555555555</v>
      </c>
      <c r="I57" s="5">
        <f>'Sessie 4,5,6'!I44</f>
        <v>10</v>
      </c>
      <c r="J57" s="56">
        <f>'Sessie 4,5,6'!J44</f>
        <v>65.71428571428571</v>
      </c>
    </row>
    <row r="58" spans="1:10" ht="12.75">
      <c r="A58" s="106">
        <v>5</v>
      </c>
      <c r="B58" s="69" t="str">
        <f>B56</f>
        <v>Reutelingsperger Roy</v>
      </c>
      <c r="C58" s="70">
        <f>C56</f>
        <v>70</v>
      </c>
      <c r="D58" s="72" t="str">
        <f>'Sessie 7,8,9'!B53</f>
        <v>Godfroid Amalric</v>
      </c>
      <c r="E58" s="4">
        <f>'Sessie 7,8,9'!E54</f>
        <v>0</v>
      </c>
      <c r="F58" s="4">
        <f>'Sessie 7,8,9'!F54</f>
        <v>62</v>
      </c>
      <c r="G58" s="4">
        <f>'Sessie 7,8,9'!G54</f>
        <v>36</v>
      </c>
      <c r="H58" s="6">
        <f>'Sessie 7,8,9'!H54</f>
        <v>1.7172222222222224</v>
      </c>
      <c r="I58" s="4">
        <f>'Sessie 7,8,9'!I54</f>
        <v>7</v>
      </c>
      <c r="J58" s="152">
        <f>'Sessie 7,8,9'!J54</f>
        <v>88.57142857142857</v>
      </c>
    </row>
    <row r="59" spans="1:10" ht="12.75">
      <c r="A59" s="17">
        <v>5</v>
      </c>
      <c r="B59" s="68" t="str">
        <f>B56</f>
        <v>Reutelingsperger Roy</v>
      </c>
      <c r="C59" s="71">
        <f>C56</f>
        <v>70</v>
      </c>
      <c r="D59" s="73" t="str">
        <f>'Sessie 10,11,12'!B34</f>
        <v>Back Marcel</v>
      </c>
      <c r="E59" s="8">
        <f>'Sessie 10,11,12'!E35</f>
        <v>0</v>
      </c>
      <c r="F59" s="8">
        <f>'Sessie 10,11,12'!F35</f>
        <v>66</v>
      </c>
      <c r="G59" s="8">
        <f>'Sessie 10,11,12'!G35</f>
        <v>28</v>
      </c>
      <c r="H59" s="10">
        <f>'Sessie 10,11,12'!H35</f>
        <v>2.3521428571428573</v>
      </c>
      <c r="I59" s="8">
        <f>'Sessie 10,11,12'!I35</f>
        <v>10</v>
      </c>
      <c r="J59" s="57">
        <f>'Sessie 10,11,12'!J35</f>
        <v>94.28571428571428</v>
      </c>
    </row>
    <row r="60" spans="1:10" ht="12.75">
      <c r="A60" s="285" t="s">
        <v>235</v>
      </c>
      <c r="B60" s="255"/>
      <c r="C60" s="255"/>
      <c r="D60" s="256"/>
      <c r="E60" s="110">
        <f>SUM(E56:E59)</f>
        <v>2</v>
      </c>
      <c r="F60" s="110">
        <f>SUM(F56:F59)</f>
        <v>244</v>
      </c>
      <c r="G60" s="110">
        <f>SUM(G56:G59)</f>
        <v>109</v>
      </c>
      <c r="H60" s="111">
        <f>F60/G60-0.005</f>
        <v>2.233532110091743</v>
      </c>
      <c r="I60" s="110">
        <f>MAX(I56:I59)</f>
        <v>13</v>
      </c>
      <c r="J60" s="7">
        <f>SUM(J56:J59)</f>
        <v>348.57142857142856</v>
      </c>
    </row>
    <row r="61" spans="2:4" ht="5.25" customHeight="1">
      <c r="B61" s="55"/>
      <c r="C61" s="55"/>
      <c r="D61" s="74"/>
    </row>
    <row r="62" spans="1:8" s="29" customFormat="1" ht="12">
      <c r="A62" s="185"/>
      <c r="B62" s="64"/>
      <c r="C62" s="64"/>
      <c r="D62" s="64"/>
      <c r="E62" s="64"/>
      <c r="F62" s="64"/>
      <c r="G62" s="64"/>
      <c r="H62" s="64"/>
    </row>
    <row r="63" ht="24.7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64"/>
      <c r="B70" s="265"/>
      <c r="C70" s="269" t="s">
        <v>183</v>
      </c>
      <c r="D70" s="270"/>
      <c r="E70" s="270"/>
      <c r="F70" s="270"/>
      <c r="G70" s="270"/>
      <c r="H70" s="270"/>
      <c r="J70" s="2"/>
    </row>
    <row r="71" spans="1:10" ht="26.25" customHeight="1" thickBot="1" thickTop="1">
      <c r="A71" s="266" t="s">
        <v>201</v>
      </c>
      <c r="B71" s="267"/>
      <c r="C71" s="267"/>
      <c r="D71" s="267"/>
      <c r="E71" s="267"/>
      <c r="F71" s="267"/>
      <c r="G71" s="267"/>
      <c r="H71" s="267"/>
      <c r="I71" s="267"/>
      <c r="J71" s="268"/>
    </row>
    <row r="72" ht="6.75" customHeight="1" thickTop="1"/>
    <row r="73" spans="2:10" ht="12.75">
      <c r="B73" s="3" t="s">
        <v>196</v>
      </c>
      <c r="C73" s="3"/>
      <c r="D73" s="3"/>
      <c r="F73" s="3" t="s">
        <v>197</v>
      </c>
      <c r="G73" s="3"/>
      <c r="H73" s="3"/>
      <c r="I73" s="3"/>
      <c r="J73" s="3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46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8:10" ht="17.25" customHeight="1">
      <c r="H78" t="s">
        <v>195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66">
        <v>6</v>
      </c>
      <c r="B83" s="202" t="s">
        <v>240</v>
      </c>
      <c r="C83" s="203">
        <v>50</v>
      </c>
      <c r="D83" s="72" t="str">
        <f>'Sessie 1,2,3'!B24</f>
        <v>Blondeel Lukas</v>
      </c>
      <c r="E83" s="4">
        <f>'Sessie 1,2,3'!E25</f>
        <v>0</v>
      </c>
      <c r="F83" s="4">
        <f>'Sessie 1,2,3'!F25</f>
        <v>26</v>
      </c>
      <c r="G83" s="4">
        <f>'Sessie 1,2,3'!G25</f>
        <v>10</v>
      </c>
      <c r="H83" s="6">
        <f>'Sessie 1,2,3'!H25</f>
        <v>2.595</v>
      </c>
      <c r="I83" s="4">
        <f>'Sessie 1,2,3'!I25</f>
        <v>8</v>
      </c>
      <c r="J83" s="38">
        <f>'Sessie 1,2,3'!J25</f>
        <v>52</v>
      </c>
    </row>
    <row r="84" spans="1:10" ht="12.75">
      <c r="A84" s="107">
        <v>6</v>
      </c>
      <c r="B84" s="33" t="str">
        <f>B83</f>
        <v>Glissenaar Silvy</v>
      </c>
      <c r="C84" s="108">
        <f>C83</f>
        <v>50</v>
      </c>
      <c r="D84" s="109" t="str">
        <f>'Sessie 4,5,6'!B37</f>
        <v>Eelen Bryan</v>
      </c>
      <c r="E84" s="5">
        <f>'Sessie 4,5,6'!E38</f>
        <v>0</v>
      </c>
      <c r="F84" s="5">
        <f>'Sessie 4,5,6'!F38</f>
        <v>46</v>
      </c>
      <c r="G84" s="5">
        <f>'Sessie 4,5,6'!G38</f>
        <v>21</v>
      </c>
      <c r="H84" s="9">
        <f>'Sessie 4,5,6'!H38</f>
        <v>2.185476190476191</v>
      </c>
      <c r="I84" s="5">
        <f>'Sessie 4,5,6'!I38</f>
        <v>9</v>
      </c>
      <c r="J84" s="56">
        <f>'Sessie 4,5,6'!J38</f>
        <v>92</v>
      </c>
    </row>
    <row r="85" spans="1:10" ht="12.75">
      <c r="A85" s="106">
        <v>6</v>
      </c>
      <c r="B85" s="69" t="str">
        <f>B83</f>
        <v>Glissenaar Silvy</v>
      </c>
      <c r="C85" s="70">
        <f>C83</f>
        <v>50</v>
      </c>
      <c r="D85" s="72" t="str">
        <f>'Sessie 7,8,9'!B21</f>
        <v>Blondeel Lukas</v>
      </c>
      <c r="E85" s="4">
        <f>'Sessie 7,8,9'!E22</f>
        <v>2</v>
      </c>
      <c r="F85" s="4">
        <f>'Sessie 7,8,9'!F22</f>
        <v>50</v>
      </c>
      <c r="G85" s="4">
        <f>'Sessie 7,8,9'!G22</f>
        <v>9</v>
      </c>
      <c r="H85" s="6">
        <f>'Sessie 7,8,9'!H22</f>
        <v>5.5505555555555555</v>
      </c>
      <c r="I85" s="4">
        <f>'Sessie 7,8,9'!I22</f>
        <v>14</v>
      </c>
      <c r="J85" s="152">
        <f>'Sessie 7,8,9'!J22</f>
        <v>100</v>
      </c>
    </row>
    <row r="86" spans="1:10" ht="12.75">
      <c r="A86" s="17">
        <v>6</v>
      </c>
      <c r="B86" s="68" t="str">
        <f>B83</f>
        <v>Glissenaar Silvy</v>
      </c>
      <c r="C86" s="71">
        <f>C83</f>
        <v>50</v>
      </c>
      <c r="D86" s="73" t="str">
        <f>'Sessie 10,11,12'!B40</f>
        <v>Eelen Bryan</v>
      </c>
      <c r="E86" s="8">
        <f>'Sessie 10,11,12'!E41</f>
        <v>0</v>
      </c>
      <c r="F86" s="8">
        <f>'Sessie 10,11,12'!F41</f>
        <v>34</v>
      </c>
      <c r="G86" s="8">
        <f>'Sessie 10,11,12'!G41</f>
        <v>17</v>
      </c>
      <c r="H86" s="10">
        <f>'Sessie 10,11,12'!H41</f>
        <v>1.995</v>
      </c>
      <c r="I86" s="8">
        <f>'Sessie 10,11,12'!I41</f>
        <v>6</v>
      </c>
      <c r="J86" s="57">
        <f>'Sessie 10,11,12'!J41</f>
        <v>68</v>
      </c>
    </row>
    <row r="87" spans="1:10" ht="12.75">
      <c r="A87" s="285" t="s">
        <v>235</v>
      </c>
      <c r="B87" s="255"/>
      <c r="C87" s="255"/>
      <c r="D87" s="256"/>
      <c r="E87" s="110">
        <f>SUM(E83:E86)</f>
        <v>2</v>
      </c>
      <c r="F87" s="110">
        <f>SUM(F83:F86)</f>
        <v>156</v>
      </c>
      <c r="G87" s="110">
        <f>SUM(G83:G86)</f>
        <v>57</v>
      </c>
      <c r="H87" s="111">
        <f>F87/G87-0.005</f>
        <v>2.731842105263158</v>
      </c>
      <c r="I87" s="110">
        <f>MAX(I83:I86)</f>
        <v>14</v>
      </c>
      <c r="J87" s="7">
        <f>SUM(J83:J86)</f>
        <v>312</v>
      </c>
    </row>
    <row r="88" spans="2:4" ht="6.75" customHeight="1">
      <c r="B88" s="55"/>
      <c r="C88" s="55"/>
      <c r="D88" s="74"/>
    </row>
    <row r="89" spans="1:10" ht="12.75">
      <c r="A89" s="61"/>
      <c r="B89" s="58" t="s">
        <v>34</v>
      </c>
      <c r="C89" s="58" t="s">
        <v>38</v>
      </c>
      <c r="D89" s="20" t="s">
        <v>0</v>
      </c>
      <c r="E89" s="12" t="s">
        <v>12</v>
      </c>
      <c r="F89" s="12" t="s">
        <v>1</v>
      </c>
      <c r="G89" s="12" t="s">
        <v>2</v>
      </c>
      <c r="H89" s="12" t="s">
        <v>3</v>
      </c>
      <c r="I89" s="12" t="s">
        <v>4</v>
      </c>
      <c r="J89" s="13" t="s">
        <v>30</v>
      </c>
    </row>
    <row r="90" spans="1:10" ht="12.75">
      <c r="A90" s="62" t="s">
        <v>33</v>
      </c>
      <c r="B90" s="59" t="s">
        <v>35</v>
      </c>
      <c r="C90" s="59" t="s">
        <v>39</v>
      </c>
      <c r="D90" s="21" t="s">
        <v>6</v>
      </c>
      <c r="E90" s="15" t="s">
        <v>13</v>
      </c>
      <c r="F90" s="15" t="s">
        <v>1</v>
      </c>
      <c r="G90" s="15" t="s">
        <v>9</v>
      </c>
      <c r="H90" s="15" t="s">
        <v>5</v>
      </c>
      <c r="I90" s="15" t="s">
        <v>14</v>
      </c>
      <c r="J90" s="16" t="s">
        <v>31</v>
      </c>
    </row>
    <row r="91" spans="1:10" ht="12.75">
      <c r="A91" s="63"/>
      <c r="B91" s="60" t="s">
        <v>36</v>
      </c>
      <c r="C91" s="60" t="s">
        <v>40</v>
      </c>
      <c r="D91" s="22" t="s">
        <v>7</v>
      </c>
      <c r="E91" s="18" t="s">
        <v>15</v>
      </c>
      <c r="F91" s="18" t="s">
        <v>8</v>
      </c>
      <c r="G91" s="18" t="s">
        <v>97</v>
      </c>
      <c r="H91" s="18" t="s">
        <v>10</v>
      </c>
      <c r="I91" s="18" t="s">
        <v>238</v>
      </c>
      <c r="J91" s="19" t="s">
        <v>32</v>
      </c>
    </row>
    <row r="92" spans="1:10" ht="12.75">
      <c r="A92" s="66">
        <v>7</v>
      </c>
      <c r="B92" s="202" t="s">
        <v>222</v>
      </c>
      <c r="C92" s="203">
        <v>35</v>
      </c>
      <c r="D92" s="72" t="str">
        <f>'Sessie 1,2,3'!B21</f>
        <v>Roest Michael</v>
      </c>
      <c r="E92" s="4">
        <f>'Sessie 1,2,3'!E22</f>
        <v>0</v>
      </c>
      <c r="F92" s="4">
        <f>'Sessie 1,2,3'!F22</f>
        <v>15</v>
      </c>
      <c r="G92" s="4">
        <f>'Sessie 1,2,3'!G22</f>
        <v>14</v>
      </c>
      <c r="H92" s="6">
        <f>'Sessie 1,2,3'!H22</f>
        <v>1.0664285714285715</v>
      </c>
      <c r="I92" s="4">
        <f>'Sessie 1,2,3'!I22</f>
        <v>3</v>
      </c>
      <c r="J92" s="38">
        <f>'Sessie 1,2,3'!J22</f>
        <v>42.857142857142854</v>
      </c>
    </row>
    <row r="93" spans="1:10" ht="12.75">
      <c r="A93" s="107">
        <v>7</v>
      </c>
      <c r="B93" s="33" t="str">
        <f>B92</f>
        <v>Hoogland Dennis</v>
      </c>
      <c r="C93" s="108">
        <f>C92</f>
        <v>35</v>
      </c>
      <c r="D93" s="109" t="str">
        <f>'Sessie 1,2,3'!B51</f>
        <v>Seibeld Ramon</v>
      </c>
      <c r="E93" s="5">
        <f>'Sessie 1,2,3'!E50</f>
        <v>2</v>
      </c>
      <c r="F93" s="5">
        <f>'Sessie 1,2,3'!F50</f>
        <v>35</v>
      </c>
      <c r="G93" s="5">
        <f>'Sessie 1,2,3'!G50</f>
        <v>25</v>
      </c>
      <c r="H93" s="9">
        <f>'Sessie 1,2,3'!H50</f>
        <v>1.395</v>
      </c>
      <c r="I93" s="5">
        <f>'Sessie 1,2,3'!I50</f>
        <v>8</v>
      </c>
      <c r="J93" s="56">
        <f>'Sessie 1,2,3'!J50</f>
        <v>100</v>
      </c>
    </row>
    <row r="94" spans="1:10" ht="12.75">
      <c r="A94" s="106">
        <v>7</v>
      </c>
      <c r="B94" s="69" t="str">
        <f>B92</f>
        <v>Hoogland Dennis</v>
      </c>
      <c r="C94" s="70">
        <f>C92</f>
        <v>35</v>
      </c>
      <c r="D94" s="72" t="str">
        <f>'Sessie 7,8,9'!B24</f>
        <v>Roest Michael</v>
      </c>
      <c r="E94" s="4">
        <f>'Sessie 7,8,9'!E25</f>
        <v>1</v>
      </c>
      <c r="F94" s="4">
        <f>'Sessie 7,8,9'!F25</f>
        <v>35</v>
      </c>
      <c r="G94" s="4">
        <f>'Sessie 7,8,9'!G25</f>
        <v>31</v>
      </c>
      <c r="H94" s="6">
        <f>'Sessie 7,8,9'!H25</f>
        <v>1.1240322580645163</v>
      </c>
      <c r="I94" s="4">
        <f>'Sessie 7,8,9'!I25</f>
        <v>5</v>
      </c>
      <c r="J94" s="152">
        <f>'Sessie 7,8,9'!J25</f>
        <v>100</v>
      </c>
    </row>
    <row r="95" spans="1:10" ht="12.75">
      <c r="A95" s="17">
        <v>7</v>
      </c>
      <c r="B95" s="68" t="str">
        <f>B92</f>
        <v>Hoogland Dennis</v>
      </c>
      <c r="C95" s="71">
        <f>C92</f>
        <v>35</v>
      </c>
      <c r="D95" s="73" t="str">
        <f>'Sessie 7,8,9'!B60</f>
        <v>Seibeld Ramon</v>
      </c>
      <c r="E95" s="8">
        <f>'Sessie 7,8,9'!E59</f>
        <v>1</v>
      </c>
      <c r="F95" s="8">
        <f>'Sessie 7,8,9'!F59</f>
        <v>35</v>
      </c>
      <c r="G95" s="8">
        <f>'Sessie 7,8,9'!G59</f>
        <v>25</v>
      </c>
      <c r="H95" s="10">
        <f>'Sessie 7,8,9'!H59</f>
        <v>1.395</v>
      </c>
      <c r="I95" s="8">
        <f>'Sessie 7,8,9'!I59</f>
        <v>9</v>
      </c>
      <c r="J95" s="57">
        <f>'Sessie 7,8,9'!J59</f>
        <v>100</v>
      </c>
    </row>
    <row r="96" spans="1:10" ht="12.75">
      <c r="A96" s="285" t="s">
        <v>235</v>
      </c>
      <c r="B96" s="255"/>
      <c r="C96" s="255"/>
      <c r="D96" s="256"/>
      <c r="E96" s="110">
        <f>SUM(E92:E95)</f>
        <v>4</v>
      </c>
      <c r="F96" s="110">
        <f>SUM(F92:F95)</f>
        <v>120</v>
      </c>
      <c r="G96" s="110">
        <f>SUM(G92:G95)</f>
        <v>95</v>
      </c>
      <c r="H96" s="111">
        <f>F96/G96-0.005</f>
        <v>1.2581578947368421</v>
      </c>
      <c r="I96" s="110">
        <f>MAX(I92:I95)</f>
        <v>9</v>
      </c>
      <c r="J96" s="7">
        <f>SUM(J92:J95)</f>
        <v>342.8571428571429</v>
      </c>
    </row>
    <row r="97" spans="2:4" ht="6.75" customHeight="1">
      <c r="B97" s="55"/>
      <c r="C97" s="55"/>
      <c r="D97" s="74"/>
    </row>
    <row r="98" spans="1:10" ht="12.75">
      <c r="A98" s="61"/>
      <c r="B98" s="58" t="s">
        <v>34</v>
      </c>
      <c r="C98" s="58" t="s">
        <v>38</v>
      </c>
      <c r="D98" s="20" t="s">
        <v>0</v>
      </c>
      <c r="E98" s="12" t="s">
        <v>12</v>
      </c>
      <c r="F98" s="12" t="s">
        <v>1</v>
      </c>
      <c r="G98" s="12" t="s">
        <v>2</v>
      </c>
      <c r="H98" s="12" t="s">
        <v>3</v>
      </c>
      <c r="I98" s="12" t="s">
        <v>4</v>
      </c>
      <c r="J98" s="13" t="s">
        <v>30</v>
      </c>
    </row>
    <row r="99" spans="1:10" ht="12.75">
      <c r="A99" s="62" t="s">
        <v>33</v>
      </c>
      <c r="B99" s="59" t="s">
        <v>35</v>
      </c>
      <c r="C99" s="59" t="s">
        <v>39</v>
      </c>
      <c r="D99" s="21" t="s">
        <v>6</v>
      </c>
      <c r="E99" s="15" t="s">
        <v>13</v>
      </c>
      <c r="F99" s="15" t="s">
        <v>1</v>
      </c>
      <c r="G99" s="15" t="s">
        <v>9</v>
      </c>
      <c r="H99" s="15" t="s">
        <v>5</v>
      </c>
      <c r="I99" s="15" t="s">
        <v>14</v>
      </c>
      <c r="J99" s="16" t="s">
        <v>31</v>
      </c>
    </row>
    <row r="100" spans="1:10" ht="12.75">
      <c r="A100" s="63"/>
      <c r="B100" s="60" t="s">
        <v>36</v>
      </c>
      <c r="C100" s="60" t="s">
        <v>40</v>
      </c>
      <c r="D100" s="22" t="s">
        <v>7</v>
      </c>
      <c r="E100" s="18" t="s">
        <v>15</v>
      </c>
      <c r="F100" s="18" t="s">
        <v>8</v>
      </c>
      <c r="G100" s="18" t="s">
        <v>97</v>
      </c>
      <c r="H100" s="18" t="s">
        <v>10</v>
      </c>
      <c r="I100" s="18" t="s">
        <v>238</v>
      </c>
      <c r="J100" s="19" t="s">
        <v>32</v>
      </c>
    </row>
    <row r="101" spans="1:10" ht="12.75">
      <c r="A101" s="66">
        <v>8</v>
      </c>
      <c r="B101" s="202" t="s">
        <v>241</v>
      </c>
      <c r="C101" s="203">
        <v>33</v>
      </c>
      <c r="D101" s="72" t="str">
        <f>'Sessie 1,2,3'!B53</f>
        <v>Van Hoeck Tim</v>
      </c>
      <c r="E101" s="4">
        <f>'Sessie 1,2,3'!E54</f>
        <v>0</v>
      </c>
      <c r="F101" s="4">
        <f>'Sessie 1,2,3'!F54</f>
        <v>26</v>
      </c>
      <c r="G101" s="4">
        <f>'Sessie 1,2,3'!G54</f>
        <v>23</v>
      </c>
      <c r="H101" s="6">
        <f>'Sessie 1,2,3'!H54</f>
        <v>1.1254347826086957</v>
      </c>
      <c r="I101" s="4">
        <f>'Sessie 1,2,3'!I54</f>
        <v>5</v>
      </c>
      <c r="J101" s="38">
        <f>'Sessie 1,2,3'!J54</f>
        <v>78.78787878787878</v>
      </c>
    </row>
    <row r="102" spans="1:10" ht="12.75">
      <c r="A102" s="107">
        <v>8</v>
      </c>
      <c r="B102" s="33" t="str">
        <f>B101</f>
        <v>Marriott Bradley</v>
      </c>
      <c r="C102" s="108">
        <f>C101</f>
        <v>33</v>
      </c>
      <c r="D102" s="109" t="str">
        <f>'Sessie 4,5,6'!B40</f>
        <v>Schramm Anika</v>
      </c>
      <c r="E102" s="5">
        <f>'Sessie 4,5,6'!E41</f>
        <v>0</v>
      </c>
      <c r="F102" s="5">
        <f>'Sessie 4,5,6'!F41</f>
        <v>27</v>
      </c>
      <c r="G102" s="5">
        <f>'Sessie 4,5,6'!G41</f>
        <v>28</v>
      </c>
      <c r="H102" s="9">
        <f>'Sessie 4,5,6'!H41</f>
        <v>0.9592857142857143</v>
      </c>
      <c r="I102" s="5">
        <f>'Sessie 4,5,6'!I41</f>
        <v>6</v>
      </c>
      <c r="J102" s="56">
        <f>'Sessie 4,5,6'!J41</f>
        <v>81.81818181818183</v>
      </c>
    </row>
    <row r="103" spans="1:10" ht="12.75">
      <c r="A103" s="106">
        <v>8</v>
      </c>
      <c r="B103" s="69" t="str">
        <f>B101</f>
        <v>Marriott Bradley</v>
      </c>
      <c r="C103" s="70">
        <f>C101</f>
        <v>33</v>
      </c>
      <c r="D103" s="72" t="str">
        <f>'Sessie 7,8,9'!B56</f>
        <v>Van Hoeck Tim</v>
      </c>
      <c r="E103" s="4">
        <f>'Sessie 7,8,9'!E57</f>
        <v>0</v>
      </c>
      <c r="F103" s="4">
        <f>'Sessie 7,8,9'!F57</f>
        <v>10</v>
      </c>
      <c r="G103" s="4">
        <f>'Sessie 7,8,9'!G57</f>
        <v>17</v>
      </c>
      <c r="H103" s="6">
        <f>'Sessie 7,8,9'!H57</f>
        <v>0.5832352941176471</v>
      </c>
      <c r="I103" s="4">
        <f>'Sessie 7,8,9'!I57</f>
        <v>4</v>
      </c>
      <c r="J103" s="152">
        <f>'Sessie 7,8,9'!J57</f>
        <v>30.303030303030305</v>
      </c>
    </row>
    <row r="104" spans="1:10" ht="12.75">
      <c r="A104" s="17">
        <v>8</v>
      </c>
      <c r="B104" s="68" t="str">
        <f>B101</f>
        <v>Marriott Bradley</v>
      </c>
      <c r="C104" s="71">
        <f>C101</f>
        <v>33</v>
      </c>
      <c r="D104" s="73" t="str">
        <f>'Sessie 10,11,12'!B38</f>
        <v>Schramm Anika</v>
      </c>
      <c r="E104" s="8">
        <f>'Sessie 10,11,12'!E37</f>
        <v>0</v>
      </c>
      <c r="F104" s="8">
        <f>'Sessie 10,11,12'!F37</f>
        <v>22</v>
      </c>
      <c r="G104" s="8">
        <f>'Sessie 10,11,12'!G37</f>
        <v>26</v>
      </c>
      <c r="H104" s="10">
        <f>'Sessie 10,11,12'!H37</f>
        <v>0.8411538461538461</v>
      </c>
      <c r="I104" s="8">
        <f>'Sessie 10,11,12'!I37</f>
        <v>7</v>
      </c>
      <c r="J104" s="57">
        <f>'Sessie 10,11,12'!J37</f>
        <v>66.66666666666666</v>
      </c>
    </row>
    <row r="105" spans="1:10" ht="12.75">
      <c r="A105" s="285" t="s">
        <v>235</v>
      </c>
      <c r="B105" s="255"/>
      <c r="C105" s="255"/>
      <c r="D105" s="256"/>
      <c r="E105" s="110">
        <f>SUM(E101:E104)</f>
        <v>0</v>
      </c>
      <c r="F105" s="110">
        <f>SUM(F101:F104)</f>
        <v>85</v>
      </c>
      <c r="G105" s="110">
        <f>SUM(G101:G104)</f>
        <v>94</v>
      </c>
      <c r="H105" s="111">
        <f>F105/G105-0.005</f>
        <v>0.8992553191489362</v>
      </c>
      <c r="I105" s="110">
        <f>MAX(I101:I104)</f>
        <v>7</v>
      </c>
      <c r="J105" s="7">
        <f>SUM(J101:J104)</f>
        <v>257.5757575757576</v>
      </c>
    </row>
    <row r="106" spans="2:4" ht="6.75" customHeight="1">
      <c r="B106" s="55"/>
      <c r="C106" s="55"/>
      <c r="D106" s="74"/>
    </row>
    <row r="107" spans="2:4" ht="5.25" customHeight="1">
      <c r="B107" s="55"/>
      <c r="C107" s="55"/>
      <c r="D107" s="74"/>
    </row>
    <row r="108" ht="12.75">
      <c r="A108" s="64"/>
    </row>
    <row r="109" spans="1:10" ht="15.75">
      <c r="A109" s="288" t="s">
        <v>194</v>
      </c>
      <c r="B109" s="263"/>
      <c r="C109" s="263"/>
      <c r="D109" s="263"/>
      <c r="E109" s="263"/>
      <c r="F109" s="263"/>
      <c r="G109" s="263"/>
      <c r="H109" s="263"/>
      <c r="I109" s="263"/>
      <c r="J109" s="261"/>
    </row>
    <row r="110" spans="1:10" ht="12.75">
      <c r="A110" s="61"/>
      <c r="B110" s="291" t="s">
        <v>34</v>
      </c>
      <c r="C110" s="292"/>
      <c r="D110" s="20" t="s">
        <v>43</v>
      </c>
      <c r="E110" s="12" t="s">
        <v>12</v>
      </c>
      <c r="F110" s="12" t="s">
        <v>1</v>
      </c>
      <c r="G110" s="12" t="s">
        <v>2</v>
      </c>
      <c r="H110" s="12" t="s">
        <v>3</v>
      </c>
      <c r="I110" s="12" t="s">
        <v>4</v>
      </c>
      <c r="J110" s="13" t="s">
        <v>30</v>
      </c>
    </row>
    <row r="111" spans="1:10" ht="12.75">
      <c r="A111" s="62" t="s">
        <v>33</v>
      </c>
      <c r="B111" s="293" t="s">
        <v>35</v>
      </c>
      <c r="C111" s="294"/>
      <c r="D111" s="21" t="s">
        <v>45</v>
      </c>
      <c r="E111" s="15" t="s">
        <v>13</v>
      </c>
      <c r="F111" s="15" t="s">
        <v>1</v>
      </c>
      <c r="G111" s="15" t="s">
        <v>9</v>
      </c>
      <c r="H111" s="15" t="s">
        <v>5</v>
      </c>
      <c r="I111" s="15" t="s">
        <v>14</v>
      </c>
      <c r="J111" s="16" t="s">
        <v>31</v>
      </c>
    </row>
    <row r="112" spans="1:10" ht="12.75">
      <c r="A112" s="63"/>
      <c r="B112" s="295" t="s">
        <v>36</v>
      </c>
      <c r="C112" s="296"/>
      <c r="D112" s="22" t="s">
        <v>44</v>
      </c>
      <c r="E112" s="18" t="s">
        <v>15</v>
      </c>
      <c r="F112" s="18" t="s">
        <v>8</v>
      </c>
      <c r="G112" s="18" t="s">
        <v>97</v>
      </c>
      <c r="H112" s="18" t="s">
        <v>10</v>
      </c>
      <c r="I112" s="18" t="s">
        <v>238</v>
      </c>
      <c r="J112" s="19" t="s">
        <v>32</v>
      </c>
    </row>
    <row r="113" spans="1:10" ht="12.75">
      <c r="A113" s="66">
        <v>1</v>
      </c>
      <c r="B113" s="297" t="str">
        <f>B20</f>
        <v>Snellen Hans jr.</v>
      </c>
      <c r="C113" s="298"/>
      <c r="D113" s="114">
        <f>C20</f>
        <v>160</v>
      </c>
      <c r="E113" s="4">
        <f aca="true" t="shared" si="0" ref="E113:J113">E24</f>
        <v>2</v>
      </c>
      <c r="F113" s="4">
        <f t="shared" si="0"/>
        <v>470</v>
      </c>
      <c r="G113" s="4">
        <f t="shared" si="0"/>
        <v>67</v>
      </c>
      <c r="H113" s="6">
        <f t="shared" si="0"/>
        <v>7.009925373134329</v>
      </c>
      <c r="I113" s="4">
        <f t="shared" si="0"/>
        <v>49</v>
      </c>
      <c r="J113" s="38">
        <f t="shared" si="0"/>
        <v>293.75</v>
      </c>
    </row>
    <row r="114" spans="1:10" ht="12.75">
      <c r="A114" s="107">
        <v>2</v>
      </c>
      <c r="B114" s="286" t="str">
        <f>B29</f>
        <v>van den Hooff Stephan</v>
      </c>
      <c r="C114" s="287"/>
      <c r="D114" s="115">
        <f>C29</f>
        <v>120</v>
      </c>
      <c r="E114" s="5">
        <f aca="true" t="shared" si="1" ref="E114:J114">E33</f>
        <v>4</v>
      </c>
      <c r="F114" s="5">
        <f t="shared" si="1"/>
        <v>407</v>
      </c>
      <c r="G114" s="5">
        <f t="shared" si="1"/>
        <v>48</v>
      </c>
      <c r="H114" s="9">
        <f t="shared" si="1"/>
        <v>8.474166666666665</v>
      </c>
      <c r="I114" s="5">
        <f t="shared" si="1"/>
        <v>58</v>
      </c>
      <c r="J114" s="56">
        <f t="shared" si="1"/>
        <v>339.1666666666667</v>
      </c>
    </row>
    <row r="115" spans="1:10" ht="12.75">
      <c r="A115" s="106">
        <v>3</v>
      </c>
      <c r="B115" s="286" t="str">
        <f>B38</f>
        <v>Bongers Joey</v>
      </c>
      <c r="C115" s="287"/>
      <c r="D115" s="114">
        <f>C38</f>
        <v>90</v>
      </c>
      <c r="E115" s="4">
        <f aca="true" t="shared" si="2" ref="E115:J115">E42</f>
        <v>2</v>
      </c>
      <c r="F115" s="4">
        <f t="shared" si="2"/>
        <v>330</v>
      </c>
      <c r="G115" s="4">
        <f t="shared" si="2"/>
        <v>67</v>
      </c>
      <c r="H115" s="6">
        <f t="shared" si="2"/>
        <v>4.920373134328358</v>
      </c>
      <c r="I115" s="4">
        <f t="shared" si="2"/>
        <v>21</v>
      </c>
      <c r="J115" s="152">
        <f t="shared" si="2"/>
        <v>366.6666666666667</v>
      </c>
    </row>
    <row r="116" spans="1:10" ht="12.75">
      <c r="A116" s="107">
        <v>4</v>
      </c>
      <c r="B116" s="286" t="str">
        <f>B47</f>
        <v>Schuurmans Jasper</v>
      </c>
      <c r="C116" s="287"/>
      <c r="D116" s="115">
        <f>C47</f>
        <v>70</v>
      </c>
      <c r="E116" s="5">
        <f aca="true" t="shared" si="3" ref="E116:J116">E51</f>
        <v>8</v>
      </c>
      <c r="F116" s="5">
        <f t="shared" si="3"/>
        <v>280</v>
      </c>
      <c r="G116" s="5">
        <f t="shared" si="3"/>
        <v>64</v>
      </c>
      <c r="H116" s="9">
        <f t="shared" si="3"/>
        <v>4.37</v>
      </c>
      <c r="I116" s="5">
        <f t="shared" si="3"/>
        <v>14</v>
      </c>
      <c r="J116" s="56">
        <f t="shared" si="3"/>
        <v>400</v>
      </c>
    </row>
    <row r="117" spans="1:10" ht="12.75">
      <c r="A117" s="106">
        <v>5</v>
      </c>
      <c r="B117" s="286" t="str">
        <f>B56</f>
        <v>Reutelingsperger Roy</v>
      </c>
      <c r="C117" s="287"/>
      <c r="D117" s="114">
        <f>C56</f>
        <v>70</v>
      </c>
      <c r="E117" s="4">
        <f aca="true" t="shared" si="4" ref="E117:J117">E60</f>
        <v>2</v>
      </c>
      <c r="F117" s="4">
        <f t="shared" si="4"/>
        <v>244</v>
      </c>
      <c r="G117" s="4">
        <f t="shared" si="4"/>
        <v>109</v>
      </c>
      <c r="H117" s="6">
        <f t="shared" si="4"/>
        <v>2.233532110091743</v>
      </c>
      <c r="I117" s="4">
        <f t="shared" si="4"/>
        <v>13</v>
      </c>
      <c r="J117" s="152">
        <f t="shared" si="4"/>
        <v>348.57142857142856</v>
      </c>
    </row>
    <row r="118" spans="1:10" ht="12.75">
      <c r="A118" s="107">
        <v>6</v>
      </c>
      <c r="B118" s="286" t="str">
        <f>B83</f>
        <v>Glissenaar Silvy</v>
      </c>
      <c r="C118" s="287"/>
      <c r="D118" s="115">
        <f>C83</f>
        <v>50</v>
      </c>
      <c r="E118" s="5">
        <f aca="true" t="shared" si="5" ref="E118:J118">E87</f>
        <v>2</v>
      </c>
      <c r="F118" s="5">
        <f t="shared" si="5"/>
        <v>156</v>
      </c>
      <c r="G118" s="5">
        <f t="shared" si="5"/>
        <v>57</v>
      </c>
      <c r="H118" s="9">
        <f t="shared" si="5"/>
        <v>2.731842105263158</v>
      </c>
      <c r="I118" s="5">
        <f t="shared" si="5"/>
        <v>14</v>
      </c>
      <c r="J118" s="56">
        <f t="shared" si="5"/>
        <v>312</v>
      </c>
    </row>
    <row r="119" spans="1:10" ht="12.75">
      <c r="A119" s="106">
        <v>7</v>
      </c>
      <c r="B119" s="286" t="str">
        <f>B92</f>
        <v>Hoogland Dennis</v>
      </c>
      <c r="C119" s="287"/>
      <c r="D119" s="114">
        <f>C92</f>
        <v>35</v>
      </c>
      <c r="E119" s="4">
        <f aca="true" t="shared" si="6" ref="E119:J119">E96</f>
        <v>4</v>
      </c>
      <c r="F119" s="4">
        <f t="shared" si="6"/>
        <v>120</v>
      </c>
      <c r="G119" s="4">
        <f t="shared" si="6"/>
        <v>95</v>
      </c>
      <c r="H119" s="6">
        <f t="shared" si="6"/>
        <v>1.2581578947368421</v>
      </c>
      <c r="I119" s="4">
        <f t="shared" si="6"/>
        <v>9</v>
      </c>
      <c r="J119" s="152">
        <f t="shared" si="6"/>
        <v>342.8571428571429</v>
      </c>
    </row>
    <row r="120" spans="1:10" ht="12.75">
      <c r="A120" s="17">
        <v>8</v>
      </c>
      <c r="B120" s="289" t="str">
        <f>B101</f>
        <v>Marriott Bradley</v>
      </c>
      <c r="C120" s="290"/>
      <c r="D120" s="116">
        <f>C101</f>
        <v>33</v>
      </c>
      <c r="E120" s="8">
        <f aca="true" t="shared" si="7" ref="E120:J120">E105</f>
        <v>0</v>
      </c>
      <c r="F120" s="8">
        <f t="shared" si="7"/>
        <v>85</v>
      </c>
      <c r="G120" s="8">
        <f t="shared" si="7"/>
        <v>94</v>
      </c>
      <c r="H120" s="10">
        <f t="shared" si="7"/>
        <v>0.8992553191489362</v>
      </c>
      <c r="I120" s="8">
        <f t="shared" si="7"/>
        <v>7</v>
      </c>
      <c r="J120" s="57">
        <f t="shared" si="7"/>
        <v>257.5757575757576</v>
      </c>
    </row>
    <row r="121" spans="1:10" ht="12.75">
      <c r="A121" s="285" t="s">
        <v>235</v>
      </c>
      <c r="B121" s="255"/>
      <c r="C121" s="255"/>
      <c r="D121" s="256"/>
      <c r="E121" s="110">
        <f>SUM(E113:E120)</f>
        <v>24</v>
      </c>
      <c r="F121" s="110">
        <f>SUM(F113:F120)</f>
        <v>2092</v>
      </c>
      <c r="G121" s="110">
        <f>SUM(G113:G120)</f>
        <v>601</v>
      </c>
      <c r="H121" s="111">
        <f>F121/G121</f>
        <v>3.480865224625624</v>
      </c>
      <c r="I121" s="110">
        <f>MAX(I113:I120)</f>
        <v>58</v>
      </c>
      <c r="J121" s="7">
        <f>SUM(J113:J120)</f>
        <v>2660.587662337662</v>
      </c>
    </row>
    <row r="122" spans="1:10" s="167" customFormat="1" ht="12.75">
      <c r="A122" s="273" t="s">
        <v>76</v>
      </c>
      <c r="B122" s="274"/>
      <c r="C122" s="274"/>
      <c r="D122" s="274"/>
      <c r="E122" s="274"/>
      <c r="F122" s="275"/>
      <c r="G122" s="275"/>
      <c r="H122" s="279" t="s">
        <v>75</v>
      </c>
      <c r="I122" s="280"/>
      <c r="J122" s="281"/>
    </row>
    <row r="123" spans="1:10" ht="12.75">
      <c r="A123" s="276"/>
      <c r="B123" s="277"/>
      <c r="C123" s="277"/>
      <c r="D123" s="277"/>
      <c r="E123" s="277"/>
      <c r="F123" s="278"/>
      <c r="G123" s="278"/>
      <c r="H123" s="282"/>
      <c r="I123" s="283"/>
      <c r="J123" s="284"/>
    </row>
    <row r="126" spans="1:8" s="29" customFormat="1" ht="12">
      <c r="A126" s="185"/>
      <c r="B126" s="64"/>
      <c r="C126" s="64"/>
      <c r="D126" s="64"/>
      <c r="E126" s="64"/>
      <c r="F126" s="64"/>
      <c r="G126" s="64"/>
      <c r="H126" s="64"/>
    </row>
  </sheetData>
  <sheetProtection/>
  <mergeCells count="37">
    <mergeCell ref="A1:J2"/>
    <mergeCell ref="A3:J4"/>
    <mergeCell ref="A5:J6"/>
    <mergeCell ref="A64:J65"/>
    <mergeCell ref="A7:B7"/>
    <mergeCell ref="A8:J8"/>
    <mergeCell ref="D12:J14"/>
    <mergeCell ref="A42:D42"/>
    <mergeCell ref="A51:D51"/>
    <mergeCell ref="A24:D24"/>
    <mergeCell ref="A60:D60"/>
    <mergeCell ref="A33:D33"/>
    <mergeCell ref="A70:B70"/>
    <mergeCell ref="C70:H70"/>
    <mergeCell ref="A66:J67"/>
    <mergeCell ref="A68:J69"/>
    <mergeCell ref="A71:J71"/>
    <mergeCell ref="B111:C111"/>
    <mergeCell ref="D75:J77"/>
    <mergeCell ref="A87:D87"/>
    <mergeCell ref="A96:D96"/>
    <mergeCell ref="C7:H7"/>
    <mergeCell ref="A122:G123"/>
    <mergeCell ref="H122:J123"/>
    <mergeCell ref="A109:J109"/>
    <mergeCell ref="B118:C118"/>
    <mergeCell ref="B119:C119"/>
    <mergeCell ref="B120:C120"/>
    <mergeCell ref="B110:C110"/>
    <mergeCell ref="A105:D105"/>
    <mergeCell ref="A121:D121"/>
    <mergeCell ref="B116:C116"/>
    <mergeCell ref="B117:C117"/>
    <mergeCell ref="B114:C114"/>
    <mergeCell ref="B112:C112"/>
    <mergeCell ref="B113:C113"/>
    <mergeCell ref="B115:C115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9"/>
  <dimension ref="A1:J90"/>
  <sheetViews>
    <sheetView zoomScale="105" zoomScaleNormal="105" zoomScalePageLayoutView="0" workbookViewId="0" topLeftCell="A11">
      <selection activeCell="H18" sqref="H18"/>
    </sheetView>
  </sheetViews>
  <sheetFormatPr defaultColWidth="11.421875" defaultRowHeight="12.75"/>
  <cols>
    <col min="1" max="1" width="25.28125" style="0" customWidth="1"/>
    <col min="2" max="2" width="22.7109375" style="0" customWidth="1"/>
    <col min="3" max="3" width="5.28125" style="0" customWidth="1"/>
    <col min="4" max="4" width="8.7109375" style="0" customWidth="1"/>
    <col min="5" max="5" width="6.8515625" style="0" customWidth="1"/>
    <col min="6" max="6" width="9.28125" style="0" customWidth="1"/>
    <col min="7" max="7" width="11.8515625" style="0" customWidth="1"/>
    <col min="8" max="8" width="11.00390625" style="0" customWidth="1"/>
    <col min="9" max="16384" width="9.140625" style="0" customWidth="1"/>
  </cols>
  <sheetData>
    <row r="1" spans="1:8" ht="13.5" customHeight="1">
      <c r="A1" s="259" t="s">
        <v>179</v>
      </c>
      <c r="B1" s="259"/>
      <c r="C1" s="259"/>
      <c r="D1" s="259"/>
      <c r="E1" s="259"/>
      <c r="F1" s="259"/>
      <c r="G1" s="259"/>
      <c r="H1" s="259"/>
    </row>
    <row r="2" spans="1:8" ht="13.5" customHeight="1">
      <c r="A2" s="259"/>
      <c r="B2" s="259"/>
      <c r="C2" s="259"/>
      <c r="D2" s="259"/>
      <c r="E2" s="259"/>
      <c r="F2" s="259"/>
      <c r="G2" s="259"/>
      <c r="H2" s="259"/>
    </row>
    <row r="3" spans="1:8" ht="13.5" customHeight="1">
      <c r="A3" s="259" t="s">
        <v>180</v>
      </c>
      <c r="B3" s="259"/>
      <c r="C3" s="259"/>
      <c r="D3" s="259"/>
      <c r="E3" s="259"/>
      <c r="F3" s="259"/>
      <c r="G3" s="259"/>
      <c r="H3" s="259"/>
    </row>
    <row r="4" spans="1:8" ht="13.5" customHeight="1">
      <c r="A4" s="259"/>
      <c r="B4" s="259"/>
      <c r="C4" s="259"/>
      <c r="D4" s="259"/>
      <c r="E4" s="259"/>
      <c r="F4" s="259"/>
      <c r="G4" s="259"/>
      <c r="H4" s="259"/>
    </row>
    <row r="5" spans="1:8" ht="13.5" customHeight="1">
      <c r="A5" s="259" t="s">
        <v>181</v>
      </c>
      <c r="B5" s="259"/>
      <c r="C5" s="259"/>
      <c r="D5" s="259"/>
      <c r="E5" s="259"/>
      <c r="F5" s="259"/>
      <c r="G5" s="259"/>
      <c r="H5" s="259"/>
    </row>
    <row r="6" spans="1:8" ht="13.5" customHeight="1">
      <c r="A6" s="259"/>
      <c r="B6" s="259"/>
      <c r="C6" s="259"/>
      <c r="D6" s="259"/>
      <c r="E6" s="259"/>
      <c r="F6" s="259"/>
      <c r="G6" s="259"/>
      <c r="H6" s="259"/>
    </row>
    <row r="7" spans="1:8" ht="15.75" customHeight="1" thickBot="1">
      <c r="A7" s="1" t="s">
        <v>98</v>
      </c>
      <c r="B7" s="308" t="s">
        <v>182</v>
      </c>
      <c r="C7" s="308"/>
      <c r="D7" s="308"/>
      <c r="E7" s="308"/>
      <c r="F7" s="308"/>
      <c r="H7" s="2">
        <v>2006</v>
      </c>
    </row>
    <row r="8" spans="1:8" ht="9" customHeight="1" thickTop="1">
      <c r="A8" s="23"/>
      <c r="B8" s="24"/>
      <c r="C8" s="24"/>
      <c r="D8" s="24"/>
      <c r="E8" s="24"/>
      <c r="F8" s="24"/>
      <c r="G8" s="24"/>
      <c r="H8" s="25"/>
    </row>
    <row r="9" spans="1:8" s="135" customFormat="1" ht="21.75" customHeight="1">
      <c r="A9" s="132" t="s">
        <v>101</v>
      </c>
      <c r="B9" s="133"/>
      <c r="C9" s="133"/>
      <c r="D9" s="133"/>
      <c r="E9" s="133"/>
      <c r="F9" s="133"/>
      <c r="G9" s="133"/>
      <c r="H9" s="134"/>
    </row>
    <row r="10" spans="1:8" ht="10.5" customHeight="1" thickBot="1">
      <c r="A10" s="26"/>
      <c r="B10" s="27"/>
      <c r="C10" s="27"/>
      <c r="D10" s="27"/>
      <c r="E10" s="27"/>
      <c r="F10" s="27"/>
      <c r="G10" s="27"/>
      <c r="H10" s="28"/>
    </row>
    <row r="11" ht="9" customHeight="1" thickTop="1"/>
    <row r="12" spans="1:10" ht="12.75">
      <c r="A12" s="307" t="s">
        <v>100</v>
      </c>
      <c r="B12" s="265"/>
      <c r="C12" s="265"/>
      <c r="D12" s="3"/>
      <c r="F12" s="307" t="s">
        <v>99</v>
      </c>
      <c r="G12" s="307"/>
      <c r="H12" s="307"/>
      <c r="I12" s="3"/>
      <c r="J12" s="3"/>
    </row>
    <row r="13" spans="1:4" ht="8.25" customHeight="1">
      <c r="A13" s="30"/>
      <c r="B13" s="31"/>
      <c r="C13" s="31"/>
      <c r="D13" s="31"/>
    </row>
    <row r="14" spans="1:8" ht="15.75">
      <c r="A14" s="299" t="s">
        <v>25</v>
      </c>
      <c r="B14" s="300"/>
      <c r="C14" s="300"/>
      <c r="D14" s="300"/>
      <c r="E14" s="300"/>
      <c r="F14" s="300"/>
      <c r="G14" s="300"/>
      <c r="H14" s="301"/>
    </row>
    <row r="15" spans="1:4" ht="5.25" customHeight="1">
      <c r="A15" s="30"/>
      <c r="B15" s="31"/>
      <c r="C15" s="31"/>
      <c r="D15" s="31"/>
    </row>
    <row r="16" spans="1:8" ht="10.5" customHeight="1">
      <c r="A16" s="30"/>
      <c r="B16" s="31"/>
      <c r="C16" s="31"/>
      <c r="D16" s="31"/>
      <c r="G16" s="34" t="s">
        <v>16</v>
      </c>
      <c r="H16" s="306" t="s">
        <v>236</v>
      </c>
    </row>
    <row r="17" spans="1:8" ht="10.5" customHeight="1">
      <c r="A17" s="304"/>
      <c r="B17" s="302"/>
      <c r="C17" s="302"/>
      <c r="D17" s="302"/>
      <c r="G17" s="34" t="s">
        <v>17</v>
      </c>
      <c r="H17" s="306"/>
    </row>
    <row r="18" spans="1:4" ht="10.5" customHeight="1">
      <c r="A18" s="305"/>
      <c r="B18" s="303"/>
      <c r="C18" s="303"/>
      <c r="D18" s="303"/>
    </row>
    <row r="19" spans="1:8" ht="12.75">
      <c r="A19" s="11" t="s">
        <v>20</v>
      </c>
      <c r="B19" s="35" t="s">
        <v>43</v>
      </c>
      <c r="C19" s="12" t="s">
        <v>12</v>
      </c>
      <c r="D19" s="12" t="s">
        <v>1</v>
      </c>
      <c r="E19" s="12" t="s">
        <v>2</v>
      </c>
      <c r="F19" s="12" t="s">
        <v>3</v>
      </c>
      <c r="G19" s="12" t="s">
        <v>4</v>
      </c>
      <c r="H19" s="13" t="s">
        <v>30</v>
      </c>
    </row>
    <row r="20" spans="1:8" ht="12.75">
      <c r="A20" s="14" t="s">
        <v>21</v>
      </c>
      <c r="B20" s="36" t="s">
        <v>45</v>
      </c>
      <c r="C20" s="15" t="s">
        <v>13</v>
      </c>
      <c r="D20" s="15" t="s">
        <v>1</v>
      </c>
      <c r="E20" s="15" t="s">
        <v>9</v>
      </c>
      <c r="F20" s="15" t="s">
        <v>5</v>
      </c>
      <c r="G20" s="15" t="s">
        <v>14</v>
      </c>
      <c r="H20" s="16" t="s">
        <v>31</v>
      </c>
    </row>
    <row r="21" spans="1:8" ht="12.75">
      <c r="A21" s="17" t="s">
        <v>19</v>
      </c>
      <c r="B21" s="37" t="s">
        <v>44</v>
      </c>
      <c r="C21" s="18" t="s">
        <v>15</v>
      </c>
      <c r="D21" s="18" t="s">
        <v>8</v>
      </c>
      <c r="E21" s="18" t="s">
        <v>97</v>
      </c>
      <c r="F21" s="18" t="s">
        <v>10</v>
      </c>
      <c r="G21" s="18" t="s">
        <v>11</v>
      </c>
      <c r="H21" s="19" t="s">
        <v>32</v>
      </c>
    </row>
    <row r="22" spans="1:8" ht="12.75" customHeight="1">
      <c r="A22" s="39"/>
      <c r="B22" s="123"/>
      <c r="C22" s="43"/>
      <c r="D22" s="43"/>
      <c r="E22" s="43"/>
      <c r="F22" s="44"/>
      <c r="G22" s="43"/>
      <c r="H22" s="45"/>
    </row>
    <row r="23" spans="1:8" ht="12.75" customHeight="1">
      <c r="A23" s="40"/>
      <c r="B23" s="51"/>
      <c r="C23" s="5"/>
      <c r="D23" s="5"/>
      <c r="E23" s="5"/>
      <c r="F23" s="9"/>
      <c r="G23" s="5"/>
      <c r="H23" s="46"/>
    </row>
    <row r="24" spans="1:8" ht="12.75" customHeight="1">
      <c r="A24" s="40"/>
      <c r="B24" s="51"/>
      <c r="C24" s="5"/>
      <c r="D24" s="5"/>
      <c r="E24" s="5"/>
      <c r="F24" s="9"/>
      <c r="G24" s="5"/>
      <c r="H24" s="46"/>
    </row>
    <row r="25" spans="1:8" ht="12.75" customHeight="1">
      <c r="A25" s="40"/>
      <c r="B25" s="51"/>
      <c r="C25" s="5"/>
      <c r="D25" s="5"/>
      <c r="E25" s="5"/>
      <c r="F25" s="9"/>
      <c r="G25" s="5"/>
      <c r="H25" s="46"/>
    </row>
    <row r="26" spans="1:8" ht="12.75" customHeight="1">
      <c r="A26" s="40"/>
      <c r="B26" s="51"/>
      <c r="C26" s="5"/>
      <c r="D26" s="5"/>
      <c r="E26" s="5"/>
      <c r="F26" s="9"/>
      <c r="G26" s="5"/>
      <c r="H26" s="46"/>
    </row>
    <row r="27" spans="1:8" ht="12.75" customHeight="1">
      <c r="A27" s="40"/>
      <c r="B27" s="51"/>
      <c r="C27" s="5"/>
      <c r="D27" s="5"/>
      <c r="E27" s="5"/>
      <c r="F27" s="9"/>
      <c r="G27" s="5"/>
      <c r="H27" s="46"/>
    </row>
    <row r="28" spans="1:8" ht="12.75" customHeight="1">
      <c r="A28" s="40"/>
      <c r="B28" s="51"/>
      <c r="C28" s="5"/>
      <c r="D28" s="5"/>
      <c r="E28" s="5"/>
      <c r="F28" s="9"/>
      <c r="G28" s="5"/>
      <c r="H28" s="46"/>
    </row>
    <row r="29" spans="1:8" ht="12.75" customHeight="1">
      <c r="A29" s="40"/>
      <c r="B29" s="51"/>
      <c r="C29" s="5"/>
      <c r="D29" s="5"/>
      <c r="E29" s="5"/>
      <c r="F29" s="9"/>
      <c r="G29" s="5"/>
      <c r="H29" s="46"/>
    </row>
    <row r="30" spans="1:8" ht="12.75" customHeight="1">
      <c r="A30" s="40"/>
      <c r="B30" s="51"/>
      <c r="C30" s="5"/>
      <c r="D30" s="5"/>
      <c r="E30" s="5"/>
      <c r="F30" s="9"/>
      <c r="G30" s="5"/>
      <c r="H30" s="46"/>
    </row>
    <row r="31" spans="1:8" ht="12.75" customHeight="1">
      <c r="A31" s="40"/>
      <c r="B31" s="51"/>
      <c r="C31" s="5"/>
      <c r="D31" s="5"/>
      <c r="E31" s="5"/>
      <c r="F31" s="9"/>
      <c r="G31" s="5"/>
      <c r="H31" s="46"/>
    </row>
    <row r="32" spans="1:8" ht="12.75" customHeight="1">
      <c r="A32" s="40"/>
      <c r="B32" s="51"/>
      <c r="C32" s="5"/>
      <c r="D32" s="5"/>
      <c r="E32" s="5"/>
      <c r="F32" s="9"/>
      <c r="G32" s="5"/>
      <c r="H32" s="46"/>
    </row>
    <row r="33" spans="1:8" ht="12.75" customHeight="1">
      <c r="A33" s="40"/>
      <c r="B33" s="51"/>
      <c r="C33" s="5"/>
      <c r="D33" s="5"/>
      <c r="E33" s="5"/>
      <c r="F33" s="9"/>
      <c r="G33" s="5"/>
      <c r="H33" s="46"/>
    </row>
    <row r="34" spans="1:8" ht="12.75" customHeight="1">
      <c r="A34" s="40"/>
      <c r="B34" s="51"/>
      <c r="C34" s="5"/>
      <c r="D34" s="5"/>
      <c r="E34" s="5"/>
      <c r="F34" s="9"/>
      <c r="G34" s="5"/>
      <c r="H34" s="46"/>
    </row>
    <row r="35" spans="1:8" ht="12.75" customHeight="1">
      <c r="A35" s="40"/>
      <c r="B35" s="51"/>
      <c r="C35" s="5"/>
      <c r="D35" s="5"/>
      <c r="E35" s="5"/>
      <c r="F35" s="9"/>
      <c r="G35" s="5"/>
      <c r="H35" s="46"/>
    </row>
    <row r="36" spans="1:8" ht="12.75" customHeight="1">
      <c r="A36" s="40"/>
      <c r="B36" s="51"/>
      <c r="C36" s="5"/>
      <c r="D36" s="5"/>
      <c r="E36" s="5"/>
      <c r="F36" s="9"/>
      <c r="G36" s="5"/>
      <c r="H36" s="46"/>
    </row>
    <row r="37" spans="1:8" ht="12.75" customHeight="1">
      <c r="A37" s="40"/>
      <c r="B37" s="51"/>
      <c r="C37" s="5"/>
      <c r="D37" s="5"/>
      <c r="E37" s="5"/>
      <c r="F37" s="9"/>
      <c r="G37" s="5"/>
      <c r="H37" s="46"/>
    </row>
    <row r="38" spans="1:8" ht="12.75" customHeight="1">
      <c r="A38" s="40"/>
      <c r="B38" s="51"/>
      <c r="C38" s="5"/>
      <c r="D38" s="5"/>
      <c r="E38" s="5"/>
      <c r="F38" s="9"/>
      <c r="G38" s="5"/>
      <c r="H38" s="46"/>
    </row>
    <row r="39" spans="1:8" ht="12.75" customHeight="1">
      <c r="A39" s="40"/>
      <c r="B39" s="51"/>
      <c r="C39" s="5"/>
      <c r="D39" s="5"/>
      <c r="E39" s="5"/>
      <c r="F39" s="9"/>
      <c r="G39" s="5"/>
      <c r="H39" s="46"/>
    </row>
    <row r="40" spans="1:8" ht="12.75" customHeight="1">
      <c r="A40" s="40"/>
      <c r="B40" s="51"/>
      <c r="C40" s="5"/>
      <c r="D40" s="5"/>
      <c r="E40" s="5"/>
      <c r="F40" s="9"/>
      <c r="G40" s="5"/>
      <c r="H40" s="46"/>
    </row>
    <row r="41" spans="1:8" ht="12.75" customHeight="1">
      <c r="A41" s="40"/>
      <c r="B41" s="51"/>
      <c r="C41" s="5"/>
      <c r="D41" s="5"/>
      <c r="E41" s="5"/>
      <c r="F41" s="9"/>
      <c r="G41" s="5"/>
      <c r="H41" s="46"/>
    </row>
    <row r="42" spans="1:8" ht="12.75" customHeight="1">
      <c r="A42" s="40"/>
      <c r="B42" s="51"/>
      <c r="C42" s="5"/>
      <c r="D42" s="5"/>
      <c r="E42" s="5"/>
      <c r="F42" s="9"/>
      <c r="G42" s="5"/>
      <c r="H42" s="46"/>
    </row>
    <row r="43" spans="1:8" ht="12.75" customHeight="1">
      <c r="A43" s="40"/>
      <c r="B43" s="51"/>
      <c r="C43" s="5"/>
      <c r="D43" s="5"/>
      <c r="E43" s="5"/>
      <c r="F43" s="9"/>
      <c r="G43" s="5"/>
      <c r="H43" s="46"/>
    </row>
    <row r="44" spans="1:8" ht="12.75" customHeight="1">
      <c r="A44" s="40"/>
      <c r="B44" s="51"/>
      <c r="C44" s="5"/>
      <c r="D44" s="5"/>
      <c r="E44" s="5"/>
      <c r="F44" s="9"/>
      <c r="G44" s="5"/>
      <c r="H44" s="46"/>
    </row>
    <row r="45" spans="1:8" ht="12.75" customHeight="1">
      <c r="A45" s="40"/>
      <c r="B45" s="51"/>
      <c r="C45" s="5"/>
      <c r="D45" s="5"/>
      <c r="E45" s="5"/>
      <c r="F45" s="9"/>
      <c r="G45" s="5"/>
      <c r="H45" s="46"/>
    </row>
    <row r="46" spans="1:8" ht="2.25" customHeight="1">
      <c r="A46" s="41"/>
      <c r="B46" s="42"/>
      <c r="C46" s="8"/>
      <c r="D46" s="8"/>
      <c r="E46" s="8"/>
      <c r="F46" s="10"/>
      <c r="G46" s="8"/>
      <c r="H46" s="47"/>
    </row>
    <row r="47" ht="10.5" customHeight="1"/>
    <row r="48" ht="10.5" customHeight="1"/>
    <row r="49" spans="1:8" s="29" customFormat="1" ht="12">
      <c r="A49" s="185" t="s">
        <v>135</v>
      </c>
      <c r="B49" s="64"/>
      <c r="C49" s="64"/>
      <c r="D49" s="64"/>
      <c r="E49" s="64"/>
      <c r="F49" s="64"/>
      <c r="G49" s="64"/>
      <c r="H49" s="64"/>
    </row>
    <row r="56" ht="17.25" customHeight="1"/>
    <row r="66" spans="1:8" ht="12.75">
      <c r="A66" s="50" t="str">
        <f>'Be spelers'!B20</f>
        <v>Van Hees Stef</v>
      </c>
      <c r="B66" s="48">
        <f>'Be spelers'!D113</f>
        <v>200</v>
      </c>
      <c r="C66" s="48">
        <f>'Be spelers'!E113</f>
        <v>5</v>
      </c>
      <c r="D66" s="48">
        <f>'Be spelers'!F113</f>
        <v>689</v>
      </c>
      <c r="E66" s="48">
        <f>'Be spelers'!G113</f>
        <v>61</v>
      </c>
      <c r="F66" s="137">
        <f>'Be spelers'!H113</f>
        <v>11.290081967213114</v>
      </c>
      <c r="G66" s="48">
        <f>'Be spelers'!I113</f>
        <v>70</v>
      </c>
      <c r="H66" s="48">
        <f>'Be spelers'!J113</f>
        <v>344.5</v>
      </c>
    </row>
    <row r="67" spans="1:8" ht="12.75">
      <c r="A67" t="str">
        <f>'Be spelers'!B29</f>
        <v>Dieu Gérôme</v>
      </c>
      <c r="B67" s="48">
        <f>'Be spelers'!D114</f>
        <v>160</v>
      </c>
      <c r="C67" s="48">
        <f>'Be spelers'!E114</f>
        <v>4</v>
      </c>
      <c r="D67" s="48">
        <f>'Be spelers'!F114</f>
        <v>560</v>
      </c>
      <c r="E67" s="48">
        <f>'Be spelers'!G114</f>
        <v>49</v>
      </c>
      <c r="F67" s="137">
        <f>'Be spelers'!H114</f>
        <v>11.423571428571428</v>
      </c>
      <c r="G67" s="48">
        <f>'Be spelers'!I114</f>
        <v>74</v>
      </c>
      <c r="H67" s="48">
        <f>'Be spelers'!J114</f>
        <v>350</v>
      </c>
    </row>
    <row r="68" spans="1:8" ht="12.75">
      <c r="A68" t="str">
        <f>'Be spelers'!B38</f>
        <v>Wittemans Dimitri</v>
      </c>
      <c r="B68" s="48">
        <f>'Be spelers'!D115</f>
        <v>150</v>
      </c>
      <c r="C68" s="48">
        <f>'Be spelers'!E115</f>
        <v>8</v>
      </c>
      <c r="D68" s="48">
        <f>'Be spelers'!F115</f>
        <v>600</v>
      </c>
      <c r="E68" s="48">
        <f>'Be spelers'!G115</f>
        <v>80</v>
      </c>
      <c r="F68" s="137">
        <f>'Be spelers'!H115</f>
        <v>7.495</v>
      </c>
      <c r="G68" s="48">
        <f>'Be spelers'!I115</f>
        <v>34</v>
      </c>
      <c r="H68" s="48">
        <f>'Be spelers'!J115</f>
        <v>400</v>
      </c>
    </row>
    <row r="69" spans="1:8" ht="12.75">
      <c r="A69" t="str">
        <f>'Be spelers'!B47</f>
        <v>Dresselaers Geoffrey</v>
      </c>
      <c r="B69" s="48">
        <f>'Be spelers'!D116</f>
        <v>140</v>
      </c>
      <c r="C69" s="48">
        <f>'Be spelers'!E116</f>
        <v>0</v>
      </c>
      <c r="D69" s="48">
        <f>'Be spelers'!F116</f>
        <v>315</v>
      </c>
      <c r="E69" s="48">
        <f>'Be spelers'!G116</f>
        <v>70</v>
      </c>
      <c r="F69" s="137">
        <f>'Be spelers'!H116</f>
        <v>4.495</v>
      </c>
      <c r="G69" s="48">
        <f>'Be spelers'!I116</f>
        <v>24</v>
      </c>
      <c r="H69" s="48">
        <f>'Be spelers'!J116</f>
        <v>225</v>
      </c>
    </row>
    <row r="70" spans="1:8" ht="12.75">
      <c r="A70" t="str">
        <f>'Be spelers'!B56</f>
        <v>Godfroid Amalric</v>
      </c>
      <c r="B70" s="48">
        <f>'Be spelers'!D117</f>
        <v>85</v>
      </c>
      <c r="C70" s="48">
        <f>'Be spelers'!E117</f>
        <v>4</v>
      </c>
      <c r="D70" s="48">
        <f>'Be spelers'!F117</f>
        <v>281</v>
      </c>
      <c r="E70" s="48">
        <f>'Be spelers'!G117</f>
        <v>93</v>
      </c>
      <c r="F70" s="137">
        <f>'Be spelers'!H117</f>
        <v>3.016505376344086</v>
      </c>
      <c r="G70" s="48">
        <f>'Be spelers'!I117</f>
        <v>36</v>
      </c>
      <c r="H70" s="48">
        <f>'Be spelers'!J117</f>
        <v>330.5882352941177</v>
      </c>
    </row>
    <row r="71" spans="1:8" ht="12.75">
      <c r="A71" t="str">
        <f>'Be spelers'!B83</f>
        <v>Eelen Bryan</v>
      </c>
      <c r="B71" s="48">
        <f>'Be spelers'!D118</f>
        <v>70</v>
      </c>
      <c r="C71" s="48">
        <f>'Be spelers'!E118</f>
        <v>6</v>
      </c>
      <c r="D71" s="48">
        <f>'Be spelers'!F118</f>
        <v>242</v>
      </c>
      <c r="E71" s="48">
        <f>'Be spelers'!G118</f>
        <v>64</v>
      </c>
      <c r="F71" s="137">
        <f>'Be spelers'!H118</f>
        <v>3.77625</v>
      </c>
      <c r="G71" s="48">
        <f>'Be spelers'!I118</f>
        <v>35</v>
      </c>
      <c r="H71" s="48">
        <f>'Be spelers'!J118</f>
        <v>345.7142857142857</v>
      </c>
    </row>
    <row r="72" spans="1:8" ht="12.75">
      <c r="A72" t="str">
        <f>'Be spelers'!B92</f>
        <v>Roest Michael</v>
      </c>
      <c r="B72" s="48">
        <f>'Be spelers'!D119</f>
        <v>70</v>
      </c>
      <c r="C72" s="48">
        <f>'Be spelers'!E119</f>
        <v>7</v>
      </c>
      <c r="D72" s="48">
        <f>'Be spelers'!F119</f>
        <v>280</v>
      </c>
      <c r="E72" s="48">
        <f>'Be spelers'!G119</f>
        <v>80</v>
      </c>
      <c r="F72" s="137">
        <f>'Be spelers'!H119</f>
        <v>3.495</v>
      </c>
      <c r="G72" s="48">
        <f>'Be spelers'!I119</f>
        <v>23</v>
      </c>
      <c r="H72" s="48">
        <f>'Be spelers'!J119</f>
        <v>400</v>
      </c>
    </row>
    <row r="73" spans="1:8" ht="12.75">
      <c r="A73" t="str">
        <f>'Be spelers'!B101</f>
        <v>Van Hoeck Tim</v>
      </c>
      <c r="B73" s="48">
        <f>'Be spelers'!D120</f>
        <v>65</v>
      </c>
      <c r="C73" s="48">
        <f>'Be spelers'!E120</f>
        <v>6</v>
      </c>
      <c r="D73" s="48">
        <f>'Be spelers'!F120</f>
        <v>249</v>
      </c>
      <c r="E73" s="48">
        <f>'Be spelers'!G120</f>
        <v>85</v>
      </c>
      <c r="F73" s="137">
        <f>'Be spelers'!H120</f>
        <v>2.9244117647058823</v>
      </c>
      <c r="G73" s="48">
        <f>'Be spelers'!I120</f>
        <v>17</v>
      </c>
      <c r="H73" s="48">
        <f>'Be spelers'!J120</f>
        <v>383.0769230769231</v>
      </c>
    </row>
    <row r="74" spans="1:8" ht="12.75">
      <c r="A74" t="str">
        <f>'Du spelers'!B20</f>
        <v>Bouerdick Tobias</v>
      </c>
      <c r="B74" s="53">
        <f>'Du spelers'!D113</f>
        <v>250</v>
      </c>
      <c r="C74" s="53">
        <f>'Du spelers'!E113</f>
        <v>5</v>
      </c>
      <c r="D74" s="53">
        <f>'Du spelers'!F113</f>
        <v>929</v>
      </c>
      <c r="E74" s="53">
        <f>'Du spelers'!G113</f>
        <v>62</v>
      </c>
      <c r="F74" s="137">
        <f>'Du spelers'!H113</f>
        <v>14.978870967741935</v>
      </c>
      <c r="G74" s="53">
        <f>'Du spelers'!I113</f>
        <v>105</v>
      </c>
      <c r="H74" s="48">
        <f>'Du spelers'!J113</f>
        <v>371.6</v>
      </c>
    </row>
    <row r="75" spans="1:8" ht="12.75">
      <c r="A75" t="str">
        <f>'Du spelers'!B29</f>
        <v>Blondeel Simon</v>
      </c>
      <c r="B75" s="53">
        <f>'Du spelers'!D114</f>
        <v>200</v>
      </c>
      <c r="C75" s="53">
        <f>'Du spelers'!E114</f>
        <v>4</v>
      </c>
      <c r="D75" s="53">
        <f>'Du spelers'!F114</f>
        <v>559</v>
      </c>
      <c r="E75" s="53">
        <f>'Du spelers'!G114</f>
        <v>53</v>
      </c>
      <c r="F75" s="137">
        <f>'Du spelers'!H114</f>
        <v>10.542169811320754</v>
      </c>
      <c r="G75" s="53">
        <f>'Du spelers'!I114</f>
        <v>117</v>
      </c>
      <c r="H75" s="48">
        <f>'Du spelers'!J114</f>
        <v>279.5</v>
      </c>
    </row>
    <row r="76" spans="1:8" ht="12.75">
      <c r="A76" t="str">
        <f>'Du spelers'!B38</f>
        <v>Kather Torben</v>
      </c>
      <c r="B76" s="53">
        <f>'Du spelers'!D115</f>
        <v>160</v>
      </c>
      <c r="C76" s="53">
        <f>'Du spelers'!E115</f>
        <v>2</v>
      </c>
      <c r="D76" s="53">
        <f>'Du spelers'!F115</f>
        <v>351</v>
      </c>
      <c r="E76" s="53">
        <f>'Du spelers'!G115</f>
        <v>67</v>
      </c>
      <c r="F76" s="137">
        <f>'Du spelers'!H115</f>
        <v>5.233805970149254</v>
      </c>
      <c r="G76" s="53">
        <f>'Du spelers'!I115</f>
        <v>39</v>
      </c>
      <c r="H76" s="48">
        <f>'Du spelers'!J115</f>
        <v>219.375</v>
      </c>
    </row>
    <row r="77" spans="1:8" ht="12.75">
      <c r="A77" t="str">
        <f>'Du spelers'!B47</f>
        <v>Sauerbier Daniel</v>
      </c>
      <c r="B77" s="53">
        <f>'Du spelers'!D116</f>
        <v>130</v>
      </c>
      <c r="C77" s="53">
        <f>'Du spelers'!E116</f>
        <v>4</v>
      </c>
      <c r="D77" s="53">
        <f>'Du spelers'!F116</f>
        <v>450</v>
      </c>
      <c r="E77" s="53">
        <f>'Du spelers'!G116</f>
        <v>72</v>
      </c>
      <c r="F77" s="137">
        <f>'Du spelers'!H116</f>
        <v>6.245</v>
      </c>
      <c r="G77" s="53">
        <f>'Du spelers'!I116</f>
        <v>41</v>
      </c>
      <c r="H77" s="48">
        <f>'Du spelers'!J116</f>
        <v>346.15384615384613</v>
      </c>
    </row>
    <row r="78" spans="1:8" ht="12.75">
      <c r="A78" t="str">
        <f>'Du spelers'!B56</f>
        <v>Back Marcel</v>
      </c>
      <c r="B78" s="53">
        <f>'Du spelers'!D117</f>
        <v>110</v>
      </c>
      <c r="C78" s="53">
        <f>'Du spelers'!E117</f>
        <v>6</v>
      </c>
      <c r="D78" s="53">
        <f>'Du spelers'!F117</f>
        <v>395</v>
      </c>
      <c r="E78" s="53">
        <f>'Du spelers'!G117</f>
        <v>76</v>
      </c>
      <c r="F78" s="137">
        <f>'Du spelers'!H117</f>
        <v>5.192368421052632</v>
      </c>
      <c r="G78" s="53">
        <f>'Du spelers'!I117</f>
        <v>33</v>
      </c>
      <c r="H78" s="48">
        <f>'Du spelers'!J117</f>
        <v>359.0909090909091</v>
      </c>
    </row>
    <row r="79" spans="1:8" ht="12.75">
      <c r="A79" t="str">
        <f>'Du spelers'!B83</f>
        <v>Blondeel Lukas</v>
      </c>
      <c r="B79" s="53">
        <f>'Du spelers'!D118</f>
        <v>100</v>
      </c>
      <c r="C79" s="53">
        <f>'Du spelers'!E118</f>
        <v>4</v>
      </c>
      <c r="D79" s="53">
        <f>'Du spelers'!F118</f>
        <v>314</v>
      </c>
      <c r="E79" s="53">
        <f>'Du spelers'!G118</f>
        <v>45</v>
      </c>
      <c r="F79" s="137">
        <f>'Du spelers'!H118</f>
        <v>6.972777777777778</v>
      </c>
      <c r="G79" s="53">
        <f>'Du spelers'!I118</f>
        <v>49</v>
      </c>
      <c r="H79" s="48">
        <f>'Du spelers'!J118</f>
        <v>314</v>
      </c>
    </row>
    <row r="80" spans="1:8" ht="12.75">
      <c r="A80" t="str">
        <f>'Du spelers'!B92</f>
        <v>Seibeld Ramon</v>
      </c>
      <c r="B80" s="53">
        <f>'Du spelers'!D119</f>
        <v>75</v>
      </c>
      <c r="C80" s="53">
        <f>'Du spelers'!E119</f>
        <v>1</v>
      </c>
      <c r="D80" s="53">
        <f>'Du spelers'!F119</f>
        <v>227</v>
      </c>
      <c r="E80" s="53">
        <f>'Du spelers'!G119</f>
        <v>85</v>
      </c>
      <c r="F80" s="137">
        <f>'Du spelers'!H119</f>
        <v>2.6655882352941176</v>
      </c>
      <c r="G80" s="53">
        <f>'Du spelers'!I119</f>
        <v>26</v>
      </c>
      <c r="H80" s="48">
        <f>'Du spelers'!J119</f>
        <v>302.66666666666663</v>
      </c>
    </row>
    <row r="81" spans="1:8" ht="12.75">
      <c r="A81" t="str">
        <f>'Du spelers'!B101</f>
        <v>Schramm Anika</v>
      </c>
      <c r="B81" s="53">
        <f>'Du spelers'!D120</f>
        <v>44</v>
      </c>
      <c r="C81" s="53">
        <f>'Du spelers'!E120</f>
        <v>6</v>
      </c>
      <c r="D81" s="53">
        <f>'Du spelers'!F120</f>
        <v>162</v>
      </c>
      <c r="E81" s="53">
        <f>'Du spelers'!G120</f>
        <v>99</v>
      </c>
      <c r="F81" s="137">
        <f>'Du spelers'!H120</f>
        <v>1.6313636363636366</v>
      </c>
      <c r="G81" s="53">
        <f>'Du spelers'!I120</f>
        <v>9</v>
      </c>
      <c r="H81" s="48">
        <f>'Du spelers'!J120</f>
        <v>368.1818181818182</v>
      </c>
    </row>
    <row r="82" spans="1:8" ht="12.75">
      <c r="A82" t="str">
        <f>'Ne spelers'!B20</f>
        <v>Snellen Hans jr.</v>
      </c>
      <c r="B82" s="53">
        <f>'Ne spelers'!D113</f>
        <v>160</v>
      </c>
      <c r="C82" s="53">
        <f>'Ne spelers'!E113</f>
        <v>2</v>
      </c>
      <c r="D82" s="53">
        <f>'Ne spelers'!F113</f>
        <v>470</v>
      </c>
      <c r="E82" s="53">
        <f>'Ne spelers'!G113</f>
        <v>67</v>
      </c>
      <c r="F82" s="137">
        <f>'Ne spelers'!H113</f>
        <v>7.009925373134329</v>
      </c>
      <c r="G82" s="53">
        <f>'Ne spelers'!I113</f>
        <v>49</v>
      </c>
      <c r="H82" s="48">
        <f>'Ne spelers'!J113</f>
        <v>293.75</v>
      </c>
    </row>
    <row r="83" spans="1:8" ht="12.75">
      <c r="A83" t="str">
        <f>'Ne spelers'!B29</f>
        <v>van den Hooff Stephan</v>
      </c>
      <c r="B83" s="53">
        <f>'Ne spelers'!D114</f>
        <v>120</v>
      </c>
      <c r="C83" s="53">
        <f>'Ne spelers'!E114</f>
        <v>4</v>
      </c>
      <c r="D83" s="53">
        <f>'Ne spelers'!F114</f>
        <v>407</v>
      </c>
      <c r="E83" s="53">
        <f>'Ne spelers'!G114</f>
        <v>48</v>
      </c>
      <c r="F83" s="137">
        <f>'Ne spelers'!H114</f>
        <v>8.474166666666665</v>
      </c>
      <c r="G83" s="53">
        <f>'Ne spelers'!I114</f>
        <v>58</v>
      </c>
      <c r="H83" s="48">
        <f>'Ne spelers'!J114</f>
        <v>339.1666666666667</v>
      </c>
    </row>
    <row r="84" spans="1:8" ht="12.75">
      <c r="A84" t="str">
        <f>'Ne spelers'!B38</f>
        <v>Bongers Joey</v>
      </c>
      <c r="B84" s="53">
        <f>'Ne spelers'!D115</f>
        <v>90</v>
      </c>
      <c r="C84" s="53">
        <f>'Ne spelers'!E115</f>
        <v>2</v>
      </c>
      <c r="D84" s="53">
        <f>'Ne spelers'!F115</f>
        <v>330</v>
      </c>
      <c r="E84" s="53">
        <f>'Ne spelers'!G115</f>
        <v>67</v>
      </c>
      <c r="F84" s="137">
        <f>'Ne spelers'!H115</f>
        <v>4.920373134328358</v>
      </c>
      <c r="G84" s="53">
        <f>'Ne spelers'!I115</f>
        <v>21</v>
      </c>
      <c r="H84" s="48">
        <f>'Ne spelers'!J115</f>
        <v>366.6666666666667</v>
      </c>
    </row>
    <row r="85" spans="1:8" ht="12.75">
      <c r="A85" t="str">
        <f>'Ne spelers'!B47</f>
        <v>Schuurmans Jasper</v>
      </c>
      <c r="B85" s="53">
        <f>'Ne spelers'!D116</f>
        <v>70</v>
      </c>
      <c r="C85" s="53">
        <f>'Ne spelers'!E116</f>
        <v>8</v>
      </c>
      <c r="D85" s="53">
        <f>'Ne spelers'!F116</f>
        <v>280</v>
      </c>
      <c r="E85" s="53">
        <f>'Ne spelers'!G116</f>
        <v>64</v>
      </c>
      <c r="F85" s="137">
        <f>'Ne spelers'!H116</f>
        <v>4.37</v>
      </c>
      <c r="G85" s="53">
        <f>'Ne spelers'!I116</f>
        <v>14</v>
      </c>
      <c r="H85" s="48">
        <f>'Ne spelers'!J116</f>
        <v>400</v>
      </c>
    </row>
    <row r="86" spans="1:8" ht="12.75">
      <c r="A86" t="str">
        <f>'Ne spelers'!B56</f>
        <v>Reutelingsperger Roy</v>
      </c>
      <c r="B86" s="53">
        <f>'Ne spelers'!D117</f>
        <v>70</v>
      </c>
      <c r="C86" s="53">
        <f>'Ne spelers'!E117</f>
        <v>2</v>
      </c>
      <c r="D86" s="53">
        <f>'Ne spelers'!F117</f>
        <v>244</v>
      </c>
      <c r="E86" s="53">
        <f>'Ne spelers'!G117</f>
        <v>109</v>
      </c>
      <c r="F86" s="137">
        <f>'Ne spelers'!H117</f>
        <v>2.233532110091743</v>
      </c>
      <c r="G86" s="53">
        <f>'Ne spelers'!I117</f>
        <v>13</v>
      </c>
      <c r="H86" s="48">
        <f>'Ne spelers'!J117</f>
        <v>348.57142857142856</v>
      </c>
    </row>
    <row r="87" spans="1:8" ht="12.75">
      <c r="A87" t="str">
        <f>'Ne spelers'!B83</f>
        <v>Glissenaar Silvy</v>
      </c>
      <c r="B87" s="53">
        <f>'Ne spelers'!D118</f>
        <v>50</v>
      </c>
      <c r="C87" s="53">
        <f>'Ne spelers'!E118</f>
        <v>2</v>
      </c>
      <c r="D87" s="53">
        <f>'Ne spelers'!F118</f>
        <v>156</v>
      </c>
      <c r="E87" s="53">
        <f>'Ne spelers'!G118</f>
        <v>57</v>
      </c>
      <c r="F87" s="137">
        <f>'Ne spelers'!H118</f>
        <v>2.731842105263158</v>
      </c>
      <c r="G87" s="53">
        <f>'Ne spelers'!I118</f>
        <v>14</v>
      </c>
      <c r="H87" s="48">
        <f>'Ne spelers'!J118</f>
        <v>312</v>
      </c>
    </row>
    <row r="88" spans="1:8" ht="12.75">
      <c r="A88" t="str">
        <f>'Ne spelers'!B92</f>
        <v>Hoogland Dennis</v>
      </c>
      <c r="B88" s="53">
        <f>'Ne spelers'!D119</f>
        <v>35</v>
      </c>
      <c r="C88" s="53">
        <f>'Ne spelers'!E119</f>
        <v>4</v>
      </c>
      <c r="D88" s="53">
        <f>'Ne spelers'!F119</f>
        <v>120</v>
      </c>
      <c r="E88" s="53">
        <f>'Ne spelers'!G119</f>
        <v>95</v>
      </c>
      <c r="F88" s="137">
        <f>'Ne spelers'!H119</f>
        <v>1.2581578947368421</v>
      </c>
      <c r="G88" s="53">
        <f>'Ne spelers'!I119</f>
        <v>9</v>
      </c>
      <c r="H88" s="48">
        <f>'Ne spelers'!J119</f>
        <v>342.8571428571429</v>
      </c>
    </row>
    <row r="89" spans="1:8" ht="12.75">
      <c r="A89" s="50" t="str">
        <f>'Ne spelers'!B101</f>
        <v>Marriott Bradley</v>
      </c>
      <c r="B89" s="53">
        <f>'Ne spelers'!D120</f>
        <v>33</v>
      </c>
      <c r="C89" s="53">
        <f>'Ne spelers'!E120</f>
        <v>0</v>
      </c>
      <c r="D89" s="53">
        <f>'Ne spelers'!F120</f>
        <v>85</v>
      </c>
      <c r="E89" s="53">
        <f>'Ne spelers'!G120</f>
        <v>94</v>
      </c>
      <c r="F89" s="137">
        <f>'Ne spelers'!H120</f>
        <v>0.8992553191489362</v>
      </c>
      <c r="G89" s="53">
        <f>'Ne spelers'!I120</f>
        <v>7</v>
      </c>
      <c r="H89" s="48">
        <f>'Ne spelers'!J120</f>
        <v>257.5757575757576</v>
      </c>
    </row>
    <row r="90" spans="1:8" ht="12.75">
      <c r="A90" s="50"/>
      <c r="B90" s="50"/>
      <c r="C90" s="48"/>
      <c r="D90" s="48"/>
      <c r="E90" s="48"/>
      <c r="F90" s="49"/>
      <c r="G90" s="48"/>
      <c r="H90" s="49"/>
    </row>
  </sheetData>
  <sheetProtection/>
  <mergeCells count="10">
    <mergeCell ref="A12:C12"/>
    <mergeCell ref="F12:H12"/>
    <mergeCell ref="A1:H2"/>
    <mergeCell ref="A3:H4"/>
    <mergeCell ref="A5:H6"/>
    <mergeCell ref="B7:F7"/>
    <mergeCell ref="A14:H14"/>
    <mergeCell ref="B17:D18"/>
    <mergeCell ref="A17:A18"/>
    <mergeCell ref="H16:H17"/>
  </mergeCells>
  <printOptions/>
  <pageMargins left="0.1968503937007874" right="0.03937007874015748" top="0.31496062992125984" bottom="0.31496062992125984" header="0.11811023622047245" footer="0.118110236220472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221"/>
  <dimension ref="A1:J88"/>
  <sheetViews>
    <sheetView zoomScale="104" zoomScaleNormal="104" zoomScalePageLayoutView="0" workbookViewId="0" topLeftCell="A31">
      <selection activeCell="J68" sqref="J68"/>
    </sheetView>
  </sheetViews>
  <sheetFormatPr defaultColWidth="11.421875" defaultRowHeight="12.75"/>
  <cols>
    <col min="1" max="1" width="15.8515625" style="0" customWidth="1"/>
    <col min="2" max="2" width="8.57421875" style="0" customWidth="1"/>
    <col min="3" max="3" width="4.00390625" style="0" customWidth="1"/>
    <col min="4" max="4" width="19.57421875" style="0" customWidth="1"/>
    <col min="5" max="5" width="5.42187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1406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5.75" customHeight="1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ht="6.75" customHeight="1">
      <c r="J11" s="153"/>
    </row>
    <row r="12" spans="1:10" ht="24.75" customHeight="1">
      <c r="A12" s="337" t="s">
        <v>237</v>
      </c>
      <c r="B12" s="263"/>
      <c r="C12" s="263"/>
      <c r="D12" s="263"/>
      <c r="E12" s="263"/>
      <c r="F12" s="263"/>
      <c r="G12" s="263"/>
      <c r="H12" s="263"/>
      <c r="I12" s="263"/>
      <c r="J12" s="261"/>
    </row>
    <row r="13" ht="6" customHeight="1">
      <c r="J13" s="153"/>
    </row>
    <row r="14" spans="2:10" ht="17.25" customHeight="1">
      <c r="B14" s="343" t="s">
        <v>57</v>
      </c>
      <c r="C14" s="344"/>
      <c r="D14" s="344"/>
      <c r="E14" s="344"/>
      <c r="F14" s="344"/>
      <c r="G14" s="344"/>
      <c r="H14" s="344"/>
      <c r="I14" s="345"/>
      <c r="J14" s="153"/>
    </row>
    <row r="15" ht="6.75" customHeight="1"/>
    <row r="16" spans="1:10" ht="12.75">
      <c r="A16" s="154" t="s">
        <v>51</v>
      </c>
      <c r="B16" s="338" t="s">
        <v>53</v>
      </c>
      <c r="C16" s="250"/>
      <c r="D16" s="339"/>
      <c r="E16" s="12" t="s">
        <v>12</v>
      </c>
      <c r="F16" s="12" t="s">
        <v>1</v>
      </c>
      <c r="G16" s="12" t="s">
        <v>2</v>
      </c>
      <c r="H16" s="12" t="s">
        <v>3</v>
      </c>
      <c r="I16" s="12" t="s">
        <v>4</v>
      </c>
      <c r="J16" s="13" t="s">
        <v>30</v>
      </c>
    </row>
    <row r="17" spans="1:10" ht="12.75">
      <c r="A17" s="155" t="s">
        <v>52</v>
      </c>
      <c r="B17" s="340" t="s">
        <v>54</v>
      </c>
      <c r="C17" s="341"/>
      <c r="D17" s="342"/>
      <c r="E17" s="15" t="s">
        <v>13</v>
      </c>
      <c r="F17" s="15" t="s">
        <v>1</v>
      </c>
      <c r="G17" s="15" t="s">
        <v>9</v>
      </c>
      <c r="H17" s="15" t="s">
        <v>5</v>
      </c>
      <c r="I17" s="15" t="s">
        <v>14</v>
      </c>
      <c r="J17" s="16" t="s">
        <v>31</v>
      </c>
    </row>
    <row r="18" spans="1:10" ht="12.75">
      <c r="A18" s="156" t="s">
        <v>18</v>
      </c>
      <c r="B18" s="346" t="s">
        <v>53</v>
      </c>
      <c r="C18" s="271"/>
      <c r="D18" s="347"/>
      <c r="E18" s="18" t="s">
        <v>15</v>
      </c>
      <c r="F18" s="18" t="s">
        <v>8</v>
      </c>
      <c r="G18" s="18" t="s">
        <v>97</v>
      </c>
      <c r="H18" s="18" t="s">
        <v>10</v>
      </c>
      <c r="I18" s="18" t="s">
        <v>11</v>
      </c>
      <c r="J18" s="19" t="s">
        <v>32</v>
      </c>
    </row>
    <row r="19" spans="1:10" ht="12.75">
      <c r="A19" s="207">
        <v>1</v>
      </c>
      <c r="B19" s="318" t="s">
        <v>56</v>
      </c>
      <c r="C19" s="319"/>
      <c r="D19" s="320"/>
      <c r="E19" s="4">
        <f>'Be-Du'!D25</f>
        <v>8</v>
      </c>
      <c r="F19" s="4">
        <f>'Be-Du'!E25</f>
        <v>788</v>
      </c>
      <c r="G19" s="4">
        <f>'Be-Du'!F25</f>
        <v>131</v>
      </c>
      <c r="H19" s="6">
        <f>'Be-Du'!G25</f>
        <v>6.010267175572519</v>
      </c>
      <c r="I19" s="4">
        <f>'Be-Du'!H25</f>
        <v>70</v>
      </c>
      <c r="J19" s="38">
        <f>'Be-Du'!I25</f>
        <v>667.4466709760827</v>
      </c>
    </row>
    <row r="20" spans="1:10" ht="12.75">
      <c r="A20" s="208">
        <v>1</v>
      </c>
      <c r="B20" s="321" t="s">
        <v>55</v>
      </c>
      <c r="C20" s="322"/>
      <c r="D20" s="323"/>
      <c r="E20" s="8">
        <f>'Be-Du'!N25</f>
        <v>8</v>
      </c>
      <c r="F20" s="8">
        <f>'Be-Du'!O25</f>
        <v>905</v>
      </c>
      <c r="G20" s="8">
        <f>'Be-Du'!P25</f>
        <v>131</v>
      </c>
      <c r="H20" s="10">
        <f>'Be-Du'!Q25</f>
        <v>6.903396946564886</v>
      </c>
      <c r="I20" s="8">
        <f>'Be-Du'!R25</f>
        <v>105</v>
      </c>
      <c r="J20" s="57">
        <f>'Be-Du'!S25</f>
        <v>697.8083333333334</v>
      </c>
    </row>
    <row r="21" spans="2:4" ht="6.75" customHeight="1">
      <c r="B21" s="55"/>
      <c r="C21" s="55"/>
      <c r="D21" s="74"/>
    </row>
    <row r="22" spans="1:10" ht="12.75">
      <c r="A22" s="154" t="s">
        <v>51</v>
      </c>
      <c r="B22" s="338" t="s">
        <v>53</v>
      </c>
      <c r="C22" s="250"/>
      <c r="D22" s="339"/>
      <c r="E22" s="12" t="s">
        <v>12</v>
      </c>
      <c r="F22" s="12" t="s">
        <v>1</v>
      </c>
      <c r="G22" s="12" t="s">
        <v>2</v>
      </c>
      <c r="H22" s="12" t="s">
        <v>3</v>
      </c>
      <c r="I22" s="12" t="s">
        <v>4</v>
      </c>
      <c r="J22" s="13" t="s">
        <v>30</v>
      </c>
    </row>
    <row r="23" spans="1:10" ht="12.75">
      <c r="A23" s="155" t="s">
        <v>52</v>
      </c>
      <c r="B23" s="340" t="s">
        <v>54</v>
      </c>
      <c r="C23" s="341"/>
      <c r="D23" s="342"/>
      <c r="E23" s="15" t="s">
        <v>13</v>
      </c>
      <c r="F23" s="15" t="s">
        <v>1</v>
      </c>
      <c r="G23" s="15" t="s">
        <v>9</v>
      </c>
      <c r="H23" s="15" t="s">
        <v>5</v>
      </c>
      <c r="I23" s="15" t="s">
        <v>14</v>
      </c>
      <c r="J23" s="16" t="s">
        <v>31</v>
      </c>
    </row>
    <row r="24" spans="1:10" ht="12.75">
      <c r="A24" s="156" t="s">
        <v>18</v>
      </c>
      <c r="B24" s="346" t="s">
        <v>53</v>
      </c>
      <c r="C24" s="271"/>
      <c r="D24" s="347"/>
      <c r="E24" s="18" t="s">
        <v>15</v>
      </c>
      <c r="F24" s="18" t="s">
        <v>8</v>
      </c>
      <c r="G24" s="18" t="s">
        <v>97</v>
      </c>
      <c r="H24" s="18" t="s">
        <v>10</v>
      </c>
      <c r="I24" s="18" t="s">
        <v>11</v>
      </c>
      <c r="J24" s="19" t="s">
        <v>32</v>
      </c>
    </row>
    <row r="25" spans="1:10" ht="12.75">
      <c r="A25" s="207">
        <v>1</v>
      </c>
      <c r="B25" s="318" t="s">
        <v>56</v>
      </c>
      <c r="C25" s="319"/>
      <c r="D25" s="320"/>
      <c r="E25" s="4">
        <f>'Be-Ne'!D25</f>
        <v>8</v>
      </c>
      <c r="F25" s="4">
        <f>'Be-Ne'!E25</f>
        <v>745</v>
      </c>
      <c r="G25" s="4">
        <f>'Be-Ne'!F25</f>
        <v>153</v>
      </c>
      <c r="H25" s="6">
        <f>'Be-Ne'!G25</f>
        <v>4.864281045751634</v>
      </c>
      <c r="I25" s="4">
        <f>'Be-Ne'!H25</f>
        <v>36</v>
      </c>
      <c r="J25" s="38">
        <f>'Be-Ne'!I25</f>
        <v>679.2899159663865</v>
      </c>
    </row>
    <row r="26" spans="1:10" ht="12.75">
      <c r="A26" s="208">
        <v>1</v>
      </c>
      <c r="B26" s="321" t="s">
        <v>59</v>
      </c>
      <c r="C26" s="322"/>
      <c r="D26" s="323"/>
      <c r="E26" s="8">
        <f>'Be-Ne'!N25</f>
        <v>8</v>
      </c>
      <c r="F26" s="8">
        <f>'Be-Ne'!O25</f>
        <v>582</v>
      </c>
      <c r="G26" s="8">
        <f>'Be-Ne'!P25</f>
        <v>153</v>
      </c>
      <c r="H26" s="10">
        <f>'Be-Ne'!Q25</f>
        <v>3.798921568627451</v>
      </c>
      <c r="I26" s="8">
        <f>'Be-Ne'!R25</f>
        <v>45</v>
      </c>
      <c r="J26" s="57">
        <f>'Be-Ne'!S25</f>
        <v>696.978354978355</v>
      </c>
    </row>
    <row r="27" spans="2:4" ht="6.75" customHeight="1">
      <c r="B27" s="55"/>
      <c r="C27" s="55"/>
      <c r="D27" s="74"/>
    </row>
    <row r="28" spans="1:10" ht="12.75">
      <c r="A28" s="154" t="s">
        <v>51</v>
      </c>
      <c r="B28" s="338" t="s">
        <v>53</v>
      </c>
      <c r="C28" s="250"/>
      <c r="D28" s="339"/>
      <c r="E28" s="12" t="s">
        <v>12</v>
      </c>
      <c r="F28" s="12" t="s">
        <v>1</v>
      </c>
      <c r="G28" s="12" t="s">
        <v>2</v>
      </c>
      <c r="H28" s="12" t="s">
        <v>3</v>
      </c>
      <c r="I28" s="12" t="s">
        <v>4</v>
      </c>
      <c r="J28" s="13" t="s">
        <v>30</v>
      </c>
    </row>
    <row r="29" spans="1:10" ht="12.75">
      <c r="A29" s="155" t="s">
        <v>52</v>
      </c>
      <c r="B29" s="340" t="s">
        <v>54</v>
      </c>
      <c r="C29" s="341"/>
      <c r="D29" s="342"/>
      <c r="E29" s="15" t="s">
        <v>13</v>
      </c>
      <c r="F29" s="15" t="s">
        <v>1</v>
      </c>
      <c r="G29" s="15" t="s">
        <v>9</v>
      </c>
      <c r="H29" s="15" t="s">
        <v>5</v>
      </c>
      <c r="I29" s="15" t="s">
        <v>14</v>
      </c>
      <c r="J29" s="16" t="s">
        <v>31</v>
      </c>
    </row>
    <row r="30" spans="1:10" ht="12.75">
      <c r="A30" s="156" t="s">
        <v>18</v>
      </c>
      <c r="B30" s="346" t="s">
        <v>53</v>
      </c>
      <c r="C30" s="271"/>
      <c r="D30" s="347"/>
      <c r="E30" s="18" t="s">
        <v>15</v>
      </c>
      <c r="F30" s="18" t="s">
        <v>8</v>
      </c>
      <c r="G30" s="18" t="s">
        <v>97</v>
      </c>
      <c r="H30" s="18" t="s">
        <v>10</v>
      </c>
      <c r="I30" s="18" t="s">
        <v>11</v>
      </c>
      <c r="J30" s="19" t="s">
        <v>32</v>
      </c>
    </row>
    <row r="31" spans="1:10" ht="12.75">
      <c r="A31" s="207">
        <v>2</v>
      </c>
      <c r="B31" s="318" t="s">
        <v>55</v>
      </c>
      <c r="C31" s="319"/>
      <c r="D31" s="320"/>
      <c r="E31" s="4">
        <f>'Du-Ne'!D25</f>
        <v>12</v>
      </c>
      <c r="F31" s="4">
        <f>'Du-Ne'!E25</f>
        <v>1024</v>
      </c>
      <c r="G31" s="4">
        <f>'Du-Ne'!F25</f>
        <v>141</v>
      </c>
      <c r="H31" s="6">
        <f>'Du-Ne'!G25</f>
        <v>7.25741134751773</v>
      </c>
      <c r="I31" s="4">
        <f>'Du-Ne'!H25</f>
        <v>117</v>
      </c>
      <c r="J31" s="38">
        <f>'Du-Ne'!I25</f>
        <v>762</v>
      </c>
    </row>
    <row r="32" spans="1:10" ht="12.75">
      <c r="A32" s="208">
        <v>0</v>
      </c>
      <c r="B32" s="321" t="s">
        <v>59</v>
      </c>
      <c r="C32" s="322"/>
      <c r="D32" s="323"/>
      <c r="E32" s="8">
        <f>'Du-Ne'!N25</f>
        <v>4</v>
      </c>
      <c r="F32" s="8">
        <f>'Du-Ne'!O25</f>
        <v>498</v>
      </c>
      <c r="G32" s="8">
        <f>'Du-Ne'!P25</f>
        <v>141</v>
      </c>
      <c r="H32" s="10">
        <f>'Du-Ne'!Q25</f>
        <v>3.5269148936170214</v>
      </c>
      <c r="I32" s="8">
        <f>'Du-Ne'!R25</f>
        <v>58</v>
      </c>
      <c r="J32" s="57">
        <f>'Du-Ne'!S25</f>
        <v>640.0880230880231</v>
      </c>
    </row>
    <row r="33" spans="2:4" ht="8.25" customHeight="1">
      <c r="B33" s="55"/>
      <c r="C33" s="55"/>
      <c r="D33" s="74"/>
    </row>
    <row r="34" spans="2:10" ht="17.25" customHeight="1">
      <c r="B34" s="343" t="s">
        <v>58</v>
      </c>
      <c r="C34" s="344"/>
      <c r="D34" s="344"/>
      <c r="E34" s="344"/>
      <c r="F34" s="344"/>
      <c r="G34" s="344"/>
      <c r="H34" s="344"/>
      <c r="I34" s="345"/>
      <c r="J34" s="153"/>
    </row>
    <row r="35" ht="5.25" customHeight="1"/>
    <row r="36" spans="1:10" ht="12.75">
      <c r="A36" s="154" t="s">
        <v>51</v>
      </c>
      <c r="B36" s="338" t="s">
        <v>53</v>
      </c>
      <c r="C36" s="250"/>
      <c r="D36" s="339"/>
      <c r="E36" s="12" t="s">
        <v>12</v>
      </c>
      <c r="F36" s="12" t="s">
        <v>1</v>
      </c>
      <c r="G36" s="12" t="s">
        <v>2</v>
      </c>
      <c r="H36" s="12" t="s">
        <v>3</v>
      </c>
      <c r="I36" s="12" t="s">
        <v>4</v>
      </c>
      <c r="J36" s="13" t="s">
        <v>30</v>
      </c>
    </row>
    <row r="37" spans="1:10" ht="12.75">
      <c r="A37" s="155" t="s">
        <v>52</v>
      </c>
      <c r="B37" s="340" t="s">
        <v>54</v>
      </c>
      <c r="C37" s="341"/>
      <c r="D37" s="342"/>
      <c r="E37" s="15" t="s">
        <v>13</v>
      </c>
      <c r="F37" s="15" t="s">
        <v>1</v>
      </c>
      <c r="G37" s="15" t="s">
        <v>9</v>
      </c>
      <c r="H37" s="15" t="s">
        <v>5</v>
      </c>
      <c r="I37" s="15" t="s">
        <v>14</v>
      </c>
      <c r="J37" s="16" t="s">
        <v>31</v>
      </c>
    </row>
    <row r="38" spans="1:10" ht="12.75">
      <c r="A38" s="156" t="s">
        <v>18</v>
      </c>
      <c r="B38" s="346" t="s">
        <v>53</v>
      </c>
      <c r="C38" s="271"/>
      <c r="D38" s="347"/>
      <c r="E38" s="18" t="s">
        <v>15</v>
      </c>
      <c r="F38" s="18" t="s">
        <v>8</v>
      </c>
      <c r="G38" s="18" t="s">
        <v>97</v>
      </c>
      <c r="H38" s="18" t="s">
        <v>10</v>
      </c>
      <c r="I38" s="18" t="s">
        <v>11</v>
      </c>
      <c r="J38" s="19" t="s">
        <v>32</v>
      </c>
    </row>
    <row r="39" spans="1:10" ht="12.75">
      <c r="A39" s="207">
        <v>0</v>
      </c>
      <c r="B39" s="318" t="s">
        <v>55</v>
      </c>
      <c r="C39" s="319"/>
      <c r="D39" s="320"/>
      <c r="E39" s="4">
        <f>'Be-Du'!D41</f>
        <v>5</v>
      </c>
      <c r="F39" s="4">
        <f>'Be-Du'!E41</f>
        <v>748</v>
      </c>
      <c r="G39" s="4">
        <f>'Be-Du'!F41</f>
        <v>139</v>
      </c>
      <c r="H39" s="6">
        <f>'Be-Du'!G41</f>
        <v>5.376294964028777</v>
      </c>
      <c r="I39" s="4">
        <f>'Be-Du'!H41</f>
        <v>49</v>
      </c>
      <c r="J39" s="38">
        <f>'Be-Du'!I41</f>
        <v>544.3560606060606</v>
      </c>
    </row>
    <row r="40" spans="1:10" ht="12.75">
      <c r="A40" s="208">
        <v>2</v>
      </c>
      <c r="B40" s="321" t="s">
        <v>56</v>
      </c>
      <c r="C40" s="322"/>
      <c r="D40" s="323"/>
      <c r="E40" s="8">
        <f>'Be-Du'!N41</f>
        <v>11</v>
      </c>
      <c r="F40" s="8">
        <f>'Be-Du'!O41</f>
        <v>820</v>
      </c>
      <c r="G40" s="8">
        <f>'Be-Du'!P41</f>
        <v>139</v>
      </c>
      <c r="H40" s="10">
        <f>'Be-Du'!Q41</f>
        <v>5.894280575539568</v>
      </c>
      <c r="I40" s="8">
        <f>'Be-Du'!R41</f>
        <v>53</v>
      </c>
      <c r="J40" s="57">
        <f>'Be-Du'!S41</f>
        <v>687.1428571428571</v>
      </c>
    </row>
    <row r="41" spans="2:4" ht="6.75" customHeight="1">
      <c r="B41" s="55"/>
      <c r="C41" s="55"/>
      <c r="D41" s="74"/>
    </row>
    <row r="42" spans="1:10" ht="12.75">
      <c r="A42" s="154" t="s">
        <v>51</v>
      </c>
      <c r="B42" s="338" t="s">
        <v>53</v>
      </c>
      <c r="C42" s="250"/>
      <c r="D42" s="339"/>
      <c r="E42" s="12" t="s">
        <v>12</v>
      </c>
      <c r="F42" s="12" t="s">
        <v>1</v>
      </c>
      <c r="G42" s="12" t="s">
        <v>2</v>
      </c>
      <c r="H42" s="12" t="s">
        <v>3</v>
      </c>
      <c r="I42" s="12" t="s">
        <v>4</v>
      </c>
      <c r="J42" s="13" t="s">
        <v>30</v>
      </c>
    </row>
    <row r="43" spans="1:10" ht="12.75">
      <c r="A43" s="155" t="s">
        <v>52</v>
      </c>
      <c r="B43" s="340" t="s">
        <v>54</v>
      </c>
      <c r="C43" s="341"/>
      <c r="D43" s="342"/>
      <c r="E43" s="15" t="s">
        <v>13</v>
      </c>
      <c r="F43" s="15" t="s">
        <v>1</v>
      </c>
      <c r="G43" s="15" t="s">
        <v>9</v>
      </c>
      <c r="H43" s="15" t="s">
        <v>5</v>
      </c>
      <c r="I43" s="15" t="s">
        <v>14</v>
      </c>
      <c r="J43" s="16" t="s">
        <v>31</v>
      </c>
    </row>
    <row r="44" spans="1:10" ht="12.75">
      <c r="A44" s="156" t="s">
        <v>18</v>
      </c>
      <c r="B44" s="346" t="s">
        <v>53</v>
      </c>
      <c r="C44" s="271"/>
      <c r="D44" s="347"/>
      <c r="E44" s="18" t="s">
        <v>15</v>
      </c>
      <c r="F44" s="18" t="s">
        <v>8</v>
      </c>
      <c r="G44" s="18" t="s">
        <v>97</v>
      </c>
      <c r="H44" s="18" t="s">
        <v>10</v>
      </c>
      <c r="I44" s="18" t="s">
        <v>11</v>
      </c>
      <c r="J44" s="19" t="s">
        <v>32</v>
      </c>
    </row>
    <row r="45" spans="1:10" ht="12.75">
      <c r="A45" s="207">
        <v>0</v>
      </c>
      <c r="B45" s="318" t="s">
        <v>59</v>
      </c>
      <c r="C45" s="319"/>
      <c r="D45" s="320"/>
      <c r="E45" s="4">
        <f>'Be-Ne'!D41</f>
        <v>3</v>
      </c>
      <c r="F45" s="4">
        <f>'Be-Ne'!E41</f>
        <v>490</v>
      </c>
      <c r="G45" s="4">
        <f>'Be-Ne'!F41</f>
        <v>159</v>
      </c>
      <c r="H45" s="6">
        <f>'Be-Ne'!G41</f>
        <v>3.0767610062893085</v>
      </c>
      <c r="I45" s="4">
        <f>'Be-Ne'!H41</f>
        <v>49</v>
      </c>
      <c r="J45" s="38">
        <f>'Be-Ne'!I41</f>
        <v>619.4439033189033</v>
      </c>
    </row>
    <row r="46" spans="1:10" ht="12.75">
      <c r="A46" s="208">
        <v>2</v>
      </c>
      <c r="B46" s="321" t="s">
        <v>56</v>
      </c>
      <c r="C46" s="322"/>
      <c r="D46" s="323"/>
      <c r="E46" s="8">
        <f>'Be-Ne'!N41</f>
        <v>13</v>
      </c>
      <c r="F46" s="8">
        <f>'Be-Ne'!O41</f>
        <v>863</v>
      </c>
      <c r="G46" s="8">
        <f>'Be-Ne'!P41</f>
        <v>159</v>
      </c>
      <c r="H46" s="10">
        <f>'Be-Ne'!Q41</f>
        <v>5.422672955974843</v>
      </c>
      <c r="I46" s="8">
        <f>'Be-Ne'!R41</f>
        <v>74</v>
      </c>
      <c r="J46" s="57">
        <f>'Be-Ne'!S41</f>
        <v>745</v>
      </c>
    </row>
    <row r="47" spans="2:4" ht="6.75" customHeight="1">
      <c r="B47" s="55"/>
      <c r="C47" s="55"/>
      <c r="D47" s="74"/>
    </row>
    <row r="48" spans="1:10" ht="12.75">
      <c r="A48" s="154" t="s">
        <v>51</v>
      </c>
      <c r="B48" s="338" t="s">
        <v>53</v>
      </c>
      <c r="C48" s="250"/>
      <c r="D48" s="339"/>
      <c r="E48" s="12" t="s">
        <v>12</v>
      </c>
      <c r="F48" s="12" t="s">
        <v>1</v>
      </c>
      <c r="G48" s="12" t="s">
        <v>2</v>
      </c>
      <c r="H48" s="12" t="s">
        <v>3</v>
      </c>
      <c r="I48" s="12" t="s">
        <v>4</v>
      </c>
      <c r="J48" s="13" t="s">
        <v>30</v>
      </c>
    </row>
    <row r="49" spans="1:10" ht="12.75">
      <c r="A49" s="155" t="s">
        <v>52</v>
      </c>
      <c r="B49" s="340" t="s">
        <v>54</v>
      </c>
      <c r="C49" s="341"/>
      <c r="D49" s="342"/>
      <c r="E49" s="15" t="s">
        <v>13</v>
      </c>
      <c r="F49" s="15" t="s">
        <v>1</v>
      </c>
      <c r="G49" s="15" t="s">
        <v>9</v>
      </c>
      <c r="H49" s="15" t="s">
        <v>5</v>
      </c>
      <c r="I49" s="15" t="s">
        <v>14</v>
      </c>
      <c r="J49" s="16" t="s">
        <v>31</v>
      </c>
    </row>
    <row r="50" spans="1:10" ht="12.75">
      <c r="A50" s="156" t="s">
        <v>18</v>
      </c>
      <c r="B50" s="346" t="s">
        <v>53</v>
      </c>
      <c r="C50" s="271"/>
      <c r="D50" s="347"/>
      <c r="E50" s="18" t="s">
        <v>15</v>
      </c>
      <c r="F50" s="18" t="s">
        <v>8</v>
      </c>
      <c r="G50" s="18" t="s">
        <v>97</v>
      </c>
      <c r="H50" s="18" t="s">
        <v>10</v>
      </c>
      <c r="I50" s="18" t="s">
        <v>11</v>
      </c>
      <c r="J50" s="19" t="s">
        <v>32</v>
      </c>
    </row>
    <row r="51" spans="1:10" ht="12.75">
      <c r="A51" s="207">
        <v>2</v>
      </c>
      <c r="B51" s="318" t="s">
        <v>59</v>
      </c>
      <c r="C51" s="319"/>
      <c r="D51" s="320"/>
      <c r="E51" s="4">
        <f>'Du-Ne'!D41</f>
        <v>9</v>
      </c>
      <c r="F51" s="4">
        <f>'Du-Ne'!E41</f>
        <v>522</v>
      </c>
      <c r="G51" s="4">
        <f>'Du-Ne'!F41</f>
        <v>148</v>
      </c>
      <c r="H51" s="6">
        <f>'Du-Ne'!G41</f>
        <v>3.5220270270270273</v>
      </c>
      <c r="I51" s="4">
        <f>'Du-Ne'!H41</f>
        <v>24</v>
      </c>
      <c r="J51" s="38">
        <f>'Du-Ne'!I41</f>
        <v>704.0773809523808</v>
      </c>
    </row>
    <row r="52" spans="1:10" ht="12.75">
      <c r="A52" s="208">
        <v>0</v>
      </c>
      <c r="B52" s="321" t="s">
        <v>55</v>
      </c>
      <c r="C52" s="322"/>
      <c r="D52" s="323"/>
      <c r="E52" s="8">
        <f>'Du-Ne'!N41</f>
        <v>7</v>
      </c>
      <c r="F52" s="8">
        <f>'Du-Ne'!O41</f>
        <v>710</v>
      </c>
      <c r="G52" s="8">
        <f>'Du-Ne'!P41</f>
        <v>148</v>
      </c>
      <c r="H52" s="10">
        <f>'Du-Ne'!Q41</f>
        <v>4.7922972972972975</v>
      </c>
      <c r="I52" s="8">
        <f>'Du-Ne'!R41</f>
        <v>89</v>
      </c>
      <c r="J52" s="57">
        <f>'Du-Ne'!S41</f>
        <v>556.4038461538462</v>
      </c>
    </row>
    <row r="53" spans="2:4" ht="6.75" customHeight="1">
      <c r="B53" s="55"/>
      <c r="C53" s="55"/>
      <c r="D53" s="74"/>
    </row>
    <row r="54" spans="3:10" ht="9.75" customHeight="1">
      <c r="C54" s="328" t="s">
        <v>53</v>
      </c>
      <c r="D54" s="329"/>
      <c r="E54" s="329"/>
      <c r="F54" s="334" t="s">
        <v>60</v>
      </c>
      <c r="G54" s="335"/>
      <c r="H54" s="157" t="s">
        <v>63</v>
      </c>
      <c r="I54" s="157" t="s">
        <v>66</v>
      </c>
      <c r="J54" s="158" t="s">
        <v>69</v>
      </c>
    </row>
    <row r="55" spans="3:10" ht="9.75" customHeight="1">
      <c r="C55" s="324" t="s">
        <v>54</v>
      </c>
      <c r="D55" s="325" t="s">
        <v>54</v>
      </c>
      <c r="E55" s="325"/>
      <c r="F55" s="336" t="s">
        <v>61</v>
      </c>
      <c r="G55" s="327"/>
      <c r="H55" s="159" t="s">
        <v>64</v>
      </c>
      <c r="I55" s="159" t="s">
        <v>67</v>
      </c>
      <c r="J55" s="160" t="s">
        <v>70</v>
      </c>
    </row>
    <row r="56" spans="3:10" ht="9.75" customHeight="1">
      <c r="C56" s="330" t="s">
        <v>53</v>
      </c>
      <c r="D56" s="331" t="s">
        <v>53</v>
      </c>
      <c r="E56" s="331"/>
      <c r="F56" s="326" t="s">
        <v>62</v>
      </c>
      <c r="G56" s="327"/>
      <c r="H56" s="161" t="s">
        <v>65</v>
      </c>
      <c r="I56" s="161" t="s">
        <v>68</v>
      </c>
      <c r="J56" s="162" t="s">
        <v>71</v>
      </c>
    </row>
    <row r="57" spans="2:10" ht="12.75">
      <c r="B57" s="163"/>
      <c r="C57" s="332" t="s">
        <v>49</v>
      </c>
      <c r="D57" s="333"/>
      <c r="E57" s="333"/>
      <c r="F57" s="355">
        <f>A19+A25</f>
        <v>2</v>
      </c>
      <c r="G57" s="356"/>
      <c r="H57" s="369">
        <f>E19+E25</f>
        <v>16</v>
      </c>
      <c r="I57" s="369">
        <f>J19+J25</f>
        <v>1346.7365869424693</v>
      </c>
      <c r="J57" s="209">
        <v>2</v>
      </c>
    </row>
    <row r="58" spans="1:10" ht="12.75">
      <c r="A58" s="165" t="s">
        <v>72</v>
      </c>
      <c r="C58" s="348" t="s">
        <v>50</v>
      </c>
      <c r="D58" s="349"/>
      <c r="E58" s="349"/>
      <c r="F58" s="357">
        <f>A26+A32</f>
        <v>1</v>
      </c>
      <c r="G58" s="358"/>
      <c r="H58" s="370">
        <f>E26+E32</f>
        <v>12</v>
      </c>
      <c r="I58" s="370">
        <f>J26+J32</f>
        <v>1337.066378066378</v>
      </c>
      <c r="J58" s="210">
        <v>3</v>
      </c>
    </row>
    <row r="59" spans="2:10" ht="12.75">
      <c r="B59" s="164"/>
      <c r="C59" s="350" t="s">
        <v>48</v>
      </c>
      <c r="D59" s="351"/>
      <c r="E59" s="351"/>
      <c r="F59" s="359">
        <f>A20+A31</f>
        <v>3</v>
      </c>
      <c r="G59" s="360"/>
      <c r="H59" s="371">
        <f>E20+E31</f>
        <v>20</v>
      </c>
      <c r="I59" s="371">
        <f>J20+J31</f>
        <v>1459.8083333333334</v>
      </c>
      <c r="J59" s="211">
        <v>1</v>
      </c>
    </row>
    <row r="60" spans="2:10" ht="12.75">
      <c r="B60" s="163"/>
      <c r="C60" s="332" t="s">
        <v>50</v>
      </c>
      <c r="D60" s="333"/>
      <c r="E60" s="333"/>
      <c r="F60" s="355">
        <f>A45+A51</f>
        <v>2</v>
      </c>
      <c r="G60" s="356"/>
      <c r="H60" s="369">
        <f>E45+E51</f>
        <v>12</v>
      </c>
      <c r="I60" s="369">
        <f>J45+J51</f>
        <v>1323.521284271284</v>
      </c>
      <c r="J60" s="209">
        <v>2</v>
      </c>
    </row>
    <row r="61" spans="1:10" ht="12.75">
      <c r="A61" s="165" t="s">
        <v>73</v>
      </c>
      <c r="C61" s="348" t="s">
        <v>49</v>
      </c>
      <c r="D61" s="349"/>
      <c r="E61" s="349"/>
      <c r="F61" s="357">
        <f>A40+A46</f>
        <v>4</v>
      </c>
      <c r="G61" s="358"/>
      <c r="H61" s="370">
        <f>E40+E46</f>
        <v>24</v>
      </c>
      <c r="I61" s="370">
        <f>J40+J46</f>
        <v>1432.142857142857</v>
      </c>
      <c r="J61" s="210">
        <v>1</v>
      </c>
    </row>
    <row r="62" spans="2:10" ht="12.75">
      <c r="B62" s="164"/>
      <c r="C62" s="350" t="s">
        <v>48</v>
      </c>
      <c r="D62" s="351"/>
      <c r="E62" s="351"/>
      <c r="F62" s="359">
        <f>A39+A52</f>
        <v>0</v>
      </c>
      <c r="G62" s="360"/>
      <c r="H62" s="371">
        <f>E39+E52</f>
        <v>12</v>
      </c>
      <c r="I62" s="371">
        <f>J39+J52</f>
        <v>1100.7599067599067</v>
      </c>
      <c r="J62" s="211">
        <v>3</v>
      </c>
    </row>
    <row r="63" spans="2:10" ht="12.75">
      <c r="B63" s="163"/>
      <c r="C63" s="332" t="s">
        <v>49</v>
      </c>
      <c r="D63" s="333"/>
      <c r="E63" s="333"/>
      <c r="F63" s="354">
        <f>F57+F61</f>
        <v>6</v>
      </c>
      <c r="G63" s="354"/>
      <c r="H63" s="372">
        <f>H57+H61</f>
        <v>40</v>
      </c>
      <c r="I63" s="372">
        <f>I57+I61</f>
        <v>2778.879444085326</v>
      </c>
      <c r="J63" s="212">
        <v>1</v>
      </c>
    </row>
    <row r="64" spans="1:10" ht="12.75">
      <c r="A64" s="165" t="s">
        <v>74</v>
      </c>
      <c r="C64" s="348" t="s">
        <v>50</v>
      </c>
      <c r="D64" s="349"/>
      <c r="E64" s="349"/>
      <c r="F64" s="353">
        <f>F58+F60</f>
        <v>3</v>
      </c>
      <c r="G64" s="353"/>
      <c r="H64" s="373">
        <f>H58+H60</f>
        <v>24</v>
      </c>
      <c r="I64" s="373">
        <f>I58+I60</f>
        <v>2660.587662337662</v>
      </c>
      <c r="J64" s="213">
        <v>3</v>
      </c>
    </row>
    <row r="65" spans="2:10" ht="12.75">
      <c r="B65" s="164"/>
      <c r="C65" s="350" t="s">
        <v>48</v>
      </c>
      <c r="D65" s="351"/>
      <c r="E65" s="351"/>
      <c r="F65" s="352">
        <f>F59+F62</f>
        <v>3</v>
      </c>
      <c r="G65" s="352"/>
      <c r="H65" s="374">
        <f>H59+H62</f>
        <v>32</v>
      </c>
      <c r="I65" s="374">
        <f>I59+I62</f>
        <v>2560.56824009324</v>
      </c>
      <c r="J65" s="214">
        <v>2</v>
      </c>
    </row>
    <row r="66" spans="1:8" s="29" customFormat="1" ht="12">
      <c r="A66" s="185"/>
      <c r="B66" s="64"/>
      <c r="C66" s="64"/>
      <c r="D66" s="64"/>
      <c r="E66" s="64"/>
      <c r="F66" s="64"/>
      <c r="G66" s="64"/>
      <c r="H66" s="64"/>
    </row>
    <row r="67" spans="4:9" ht="12.75">
      <c r="D67" s="101" t="s">
        <v>49</v>
      </c>
      <c r="E67" s="166"/>
      <c r="F67" s="317">
        <v>1</v>
      </c>
      <c r="G67" s="317"/>
      <c r="H67" s="175">
        <f>E19</f>
        <v>8</v>
      </c>
      <c r="I67" s="218">
        <f>J19</f>
        <v>667.4466709760827</v>
      </c>
    </row>
    <row r="68" spans="4:9" ht="12.75">
      <c r="D68" s="219"/>
      <c r="E68" s="171"/>
      <c r="F68" s="314">
        <v>1</v>
      </c>
      <c r="G68" s="314"/>
      <c r="H68" s="172">
        <f>E25</f>
        <v>8</v>
      </c>
      <c r="I68" s="220">
        <f>J25</f>
        <v>679.2899159663865</v>
      </c>
    </row>
    <row r="69" spans="4:9" ht="12.75">
      <c r="D69" s="221" t="s">
        <v>79</v>
      </c>
      <c r="E69" s="176"/>
      <c r="F69" s="315">
        <f>SUM(F67:G68)</f>
        <v>2</v>
      </c>
      <c r="G69" s="315"/>
      <c r="H69" s="177">
        <f>SUM(H67:H68)</f>
        <v>16</v>
      </c>
      <c r="I69" s="222">
        <f>SUM(I67:I68)</f>
        <v>1346.7365869424693</v>
      </c>
    </row>
    <row r="70" spans="4:9" ht="12.75">
      <c r="D70" s="219"/>
      <c r="E70" s="171"/>
      <c r="F70" s="314">
        <f>A40</f>
        <v>2</v>
      </c>
      <c r="G70" s="314"/>
      <c r="H70" s="172">
        <f>E40</f>
        <v>11</v>
      </c>
      <c r="I70" s="220">
        <f>J40</f>
        <v>687.1428571428571</v>
      </c>
    </row>
    <row r="71" spans="4:9" ht="12.75">
      <c r="D71" s="223"/>
      <c r="E71" s="173"/>
      <c r="F71" s="309">
        <f>A46</f>
        <v>2</v>
      </c>
      <c r="G71" s="309"/>
      <c r="H71" s="174">
        <f>E46</f>
        <v>13</v>
      </c>
      <c r="I71" s="224">
        <f>J46</f>
        <v>745</v>
      </c>
    </row>
    <row r="72" spans="4:9" ht="12.75">
      <c r="D72" s="225" t="s">
        <v>80</v>
      </c>
      <c r="E72" s="178"/>
      <c r="F72" s="310">
        <f>SUM(F70:G71)</f>
        <v>4</v>
      </c>
      <c r="G72" s="310"/>
      <c r="H72" s="179">
        <f>SUM(H70:H71)</f>
        <v>24</v>
      </c>
      <c r="I72" s="226">
        <f>SUM(I70:I71)</f>
        <v>1432.142857142857</v>
      </c>
    </row>
    <row r="73" spans="4:9" ht="13.5" thickBot="1">
      <c r="D73" s="227" t="s">
        <v>81</v>
      </c>
      <c r="E73" s="228"/>
      <c r="F73" s="316">
        <f>SUM(F72,F69)</f>
        <v>6</v>
      </c>
      <c r="G73" s="316"/>
      <c r="H73" s="229">
        <f>SUM(H72,H69)</f>
        <v>40</v>
      </c>
      <c r="I73" s="229">
        <f>SUM(I72,I69)</f>
        <v>2778.879444085326</v>
      </c>
    </row>
    <row r="74" spans="4:9" ht="13.5" thickTop="1">
      <c r="D74" s="230" t="s">
        <v>48</v>
      </c>
      <c r="E74" s="231"/>
      <c r="F74" s="313">
        <v>2</v>
      </c>
      <c r="G74" s="313"/>
      <c r="H74" s="232">
        <f>E20</f>
        <v>8</v>
      </c>
      <c r="I74" s="233">
        <f>J20</f>
        <v>697.8083333333334</v>
      </c>
    </row>
    <row r="75" spans="4:9" ht="12.75">
      <c r="D75" s="219"/>
      <c r="E75" s="171"/>
      <c r="F75" s="314">
        <v>1</v>
      </c>
      <c r="G75" s="314"/>
      <c r="H75" s="172">
        <f>E31</f>
        <v>12</v>
      </c>
      <c r="I75" s="220">
        <f>J31</f>
        <v>762</v>
      </c>
    </row>
    <row r="76" spans="4:9" ht="12.75">
      <c r="D76" s="221" t="s">
        <v>79</v>
      </c>
      <c r="E76" s="176"/>
      <c r="F76" s="315">
        <f>SUM(F74:G75)</f>
        <v>3</v>
      </c>
      <c r="G76" s="315"/>
      <c r="H76" s="177">
        <f>SUM(H74:H75)</f>
        <v>20</v>
      </c>
      <c r="I76" s="222">
        <f>SUM(I74:I75)</f>
        <v>1459.8083333333334</v>
      </c>
    </row>
    <row r="77" spans="4:9" ht="12.75">
      <c r="D77" s="219"/>
      <c r="E77" s="171"/>
      <c r="F77" s="314">
        <f>A39</f>
        <v>0</v>
      </c>
      <c r="G77" s="314"/>
      <c r="H77" s="172">
        <f>E39</f>
        <v>5</v>
      </c>
      <c r="I77" s="220">
        <f>J39</f>
        <v>544.3560606060606</v>
      </c>
    </row>
    <row r="78" spans="4:9" ht="12.75">
      <c r="D78" s="223"/>
      <c r="E78" s="173"/>
      <c r="F78" s="309">
        <f>A52</f>
        <v>0</v>
      </c>
      <c r="G78" s="309"/>
      <c r="H78" s="174">
        <f>E52</f>
        <v>7</v>
      </c>
      <c r="I78" s="224">
        <f>J52</f>
        <v>556.4038461538462</v>
      </c>
    </row>
    <row r="79" spans="4:9" ht="12.75">
      <c r="D79" s="225" t="s">
        <v>80</v>
      </c>
      <c r="E79" s="178"/>
      <c r="F79" s="310">
        <f>SUM(F77:G78)</f>
        <v>0</v>
      </c>
      <c r="G79" s="310"/>
      <c r="H79" s="179">
        <f>SUM(H77:H78)</f>
        <v>12</v>
      </c>
      <c r="I79" s="226">
        <f>SUM(I77:I78)</f>
        <v>1100.7599067599067</v>
      </c>
    </row>
    <row r="80" spans="4:9" ht="13.5" thickBot="1">
      <c r="D80" s="227" t="s">
        <v>81</v>
      </c>
      <c r="E80" s="228"/>
      <c r="F80" s="316">
        <f>SUM(F79,F76)</f>
        <v>3</v>
      </c>
      <c r="G80" s="316"/>
      <c r="H80" s="229">
        <f>SUM(H79,H76)</f>
        <v>32</v>
      </c>
      <c r="I80" s="229">
        <f>SUM(I79,I76)</f>
        <v>2560.56824009324</v>
      </c>
    </row>
    <row r="81" spans="4:9" ht="13.5" thickTop="1">
      <c r="D81" s="230" t="s">
        <v>50</v>
      </c>
      <c r="E81" s="231"/>
      <c r="F81" s="313">
        <v>1</v>
      </c>
      <c r="G81" s="313"/>
      <c r="H81" s="232">
        <f>E26</f>
        <v>8</v>
      </c>
      <c r="I81" s="233">
        <f>J26</f>
        <v>696.978354978355</v>
      </c>
    </row>
    <row r="82" spans="4:9" ht="12.75">
      <c r="D82" s="219"/>
      <c r="E82" s="171"/>
      <c r="F82" s="314">
        <f>A32</f>
        <v>0</v>
      </c>
      <c r="G82" s="314"/>
      <c r="H82" s="172">
        <f>E32</f>
        <v>4</v>
      </c>
      <c r="I82" s="220">
        <f>J32</f>
        <v>640.0880230880231</v>
      </c>
    </row>
    <row r="83" spans="4:9" ht="12.75">
      <c r="D83" s="221" t="s">
        <v>79</v>
      </c>
      <c r="E83" s="176"/>
      <c r="F83" s="315">
        <f>SUM(F81:G82)</f>
        <v>1</v>
      </c>
      <c r="G83" s="315"/>
      <c r="H83" s="177">
        <f>SUM(H81:H82)</f>
        <v>12</v>
      </c>
      <c r="I83" s="222">
        <f>SUM(I81:I82)</f>
        <v>1337.066378066378</v>
      </c>
    </row>
    <row r="84" spans="4:9" ht="12.75">
      <c r="D84" s="219"/>
      <c r="E84" s="171"/>
      <c r="F84" s="314">
        <f>A45</f>
        <v>0</v>
      </c>
      <c r="G84" s="314"/>
      <c r="H84" s="172">
        <f>E45</f>
        <v>3</v>
      </c>
      <c r="I84" s="220">
        <f>J45</f>
        <v>619.4439033189033</v>
      </c>
    </row>
    <row r="85" spans="4:9" ht="12.75">
      <c r="D85" s="223"/>
      <c r="E85" s="173"/>
      <c r="F85" s="309">
        <f>A51</f>
        <v>2</v>
      </c>
      <c r="G85" s="309"/>
      <c r="H85" s="174">
        <f>E51</f>
        <v>9</v>
      </c>
      <c r="I85" s="224">
        <f>J51</f>
        <v>704.0773809523808</v>
      </c>
    </row>
    <row r="86" spans="4:9" ht="12.75">
      <c r="D86" s="225" t="s">
        <v>80</v>
      </c>
      <c r="E86" s="178"/>
      <c r="F86" s="310">
        <f>SUM(F84:G85)</f>
        <v>2</v>
      </c>
      <c r="G86" s="310"/>
      <c r="H86" s="179">
        <f>SUM(H84:H85)</f>
        <v>12</v>
      </c>
      <c r="I86" s="226">
        <f>SUM(I84:I85)</f>
        <v>1323.521284271284</v>
      </c>
    </row>
    <row r="87" spans="4:9" ht="12.75">
      <c r="D87" s="215" t="s">
        <v>81</v>
      </c>
      <c r="E87" s="216"/>
      <c r="F87" s="311">
        <f>SUM(F86,F83)</f>
        <v>3</v>
      </c>
      <c r="G87" s="311"/>
      <c r="H87" s="217">
        <f>SUM(H86,H83)</f>
        <v>24</v>
      </c>
      <c r="I87" s="217">
        <f>SUM(I86,I83)</f>
        <v>2660.587662337662</v>
      </c>
    </row>
    <row r="88" spans="6:7" ht="12.75">
      <c r="F88" s="312"/>
      <c r="G88" s="312"/>
    </row>
  </sheetData>
  <sheetProtection/>
  <mergeCells count="85">
    <mergeCell ref="A1:J2"/>
    <mergeCell ref="A3:J4"/>
    <mergeCell ref="A5:J6"/>
    <mergeCell ref="F63:G63"/>
    <mergeCell ref="F57:G57"/>
    <mergeCell ref="F58:G58"/>
    <mergeCell ref="F59:G59"/>
    <mergeCell ref="F60:G60"/>
    <mergeCell ref="F61:G61"/>
    <mergeCell ref="F62:G62"/>
    <mergeCell ref="C65:E65"/>
    <mergeCell ref="F65:G65"/>
    <mergeCell ref="C62:E62"/>
    <mergeCell ref="F64:G64"/>
    <mergeCell ref="C63:E63"/>
    <mergeCell ref="C64:E64"/>
    <mergeCell ref="C58:E58"/>
    <mergeCell ref="C59:E59"/>
    <mergeCell ref="C60:E60"/>
    <mergeCell ref="C61:E61"/>
    <mergeCell ref="B50:D50"/>
    <mergeCell ref="B42:D42"/>
    <mergeCell ref="B31:D31"/>
    <mergeCell ref="B36:D36"/>
    <mergeCell ref="B37:D37"/>
    <mergeCell ref="B17:D17"/>
    <mergeCell ref="B46:D46"/>
    <mergeCell ref="B48:D48"/>
    <mergeCell ref="B49:D49"/>
    <mergeCell ref="B44:D44"/>
    <mergeCell ref="B45:D45"/>
    <mergeCell ref="B43:D43"/>
    <mergeCell ref="B38:D38"/>
    <mergeCell ref="B39:D39"/>
    <mergeCell ref="B24:D24"/>
    <mergeCell ref="B14:I14"/>
    <mergeCell ref="B29:D29"/>
    <mergeCell ref="B30:D30"/>
    <mergeCell ref="B40:D40"/>
    <mergeCell ref="B32:D32"/>
    <mergeCell ref="B34:I34"/>
    <mergeCell ref="B26:D26"/>
    <mergeCell ref="B28:D28"/>
    <mergeCell ref="B16:D16"/>
    <mergeCell ref="B18:D18"/>
    <mergeCell ref="B25:D25"/>
    <mergeCell ref="B19:D19"/>
    <mergeCell ref="B20:D20"/>
    <mergeCell ref="B22:D22"/>
    <mergeCell ref="B23:D23"/>
    <mergeCell ref="A7:B7"/>
    <mergeCell ref="A8:J8"/>
    <mergeCell ref="C7:H7"/>
    <mergeCell ref="A12:J12"/>
    <mergeCell ref="B51:D51"/>
    <mergeCell ref="B52:D52"/>
    <mergeCell ref="C55:E55"/>
    <mergeCell ref="F70:G70"/>
    <mergeCell ref="F56:G56"/>
    <mergeCell ref="C54:E54"/>
    <mergeCell ref="C56:E56"/>
    <mergeCell ref="C57:E57"/>
    <mergeCell ref="F54:G54"/>
    <mergeCell ref="F55:G55"/>
    <mergeCell ref="F71:G71"/>
    <mergeCell ref="F72:G72"/>
    <mergeCell ref="F67:G67"/>
    <mergeCell ref="F68:G68"/>
    <mergeCell ref="F69:G69"/>
    <mergeCell ref="F78:G78"/>
    <mergeCell ref="F79:G79"/>
    <mergeCell ref="F80:G80"/>
    <mergeCell ref="F73:G73"/>
    <mergeCell ref="F74:G74"/>
    <mergeCell ref="F75:G75"/>
    <mergeCell ref="F76:G76"/>
    <mergeCell ref="F77:G77"/>
    <mergeCell ref="F81:G81"/>
    <mergeCell ref="F82:G82"/>
    <mergeCell ref="F83:G83"/>
    <mergeCell ref="F84:G84"/>
    <mergeCell ref="F85:G85"/>
    <mergeCell ref="F86:G86"/>
    <mergeCell ref="F87:G87"/>
    <mergeCell ref="F88:G88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623"/>
  <dimension ref="A1:J120"/>
  <sheetViews>
    <sheetView zoomScale="104" zoomScaleNormal="104" zoomScalePageLayoutView="0" workbookViewId="0" topLeftCell="A16">
      <selection activeCell="H116" sqref="A1:J117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00390625" style="0" customWidth="1"/>
    <col min="4" max="4" width="18.57421875" style="0" customWidth="1"/>
    <col min="5" max="5" width="5.42187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003906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5.75" customHeight="1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41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1:10" ht="17.25" customHeight="1">
      <c r="A15" s="361" t="s">
        <v>77</v>
      </c>
      <c r="B15" s="362"/>
      <c r="C15" s="363"/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120">
        <f>'Be spelers'!A20</f>
        <v>1</v>
      </c>
      <c r="B20" s="183" t="str">
        <f>'Be spelers'!B20</f>
        <v>Van Hees Stef</v>
      </c>
      <c r="C20" s="182">
        <f>'Be spelers'!C20</f>
        <v>200</v>
      </c>
      <c r="D20" s="72" t="str">
        <f>'Sessie 1,2,3'!B44</f>
        <v>Snellen Hans jr.</v>
      </c>
      <c r="E20" s="4">
        <f>'Sessie 1,2,3'!E43</f>
        <v>0</v>
      </c>
      <c r="F20" s="4">
        <f>'Sessie 1,2,3'!F43</f>
        <v>89</v>
      </c>
      <c r="G20" s="4">
        <f>'Sessie 1,2,3'!G43</f>
        <v>18</v>
      </c>
      <c r="H20" s="6">
        <f>'Sessie 1,2,3'!H43</f>
        <v>4.939444444444445</v>
      </c>
      <c r="I20" s="4">
        <f>'Sessie 1,2,3'!I43</f>
        <v>13</v>
      </c>
      <c r="J20" s="38">
        <f>'Sessie 1,2,3'!J43</f>
        <v>44.5</v>
      </c>
    </row>
    <row r="21" spans="1:10" ht="12.75">
      <c r="A21" s="107">
        <v>1</v>
      </c>
      <c r="B21" s="33" t="str">
        <f>B20</f>
        <v>Van Hees Stef</v>
      </c>
      <c r="C21" s="108">
        <f>C20</f>
        <v>200</v>
      </c>
      <c r="D21" s="109" t="str">
        <f>'Sessie 4,5,6'!B51</f>
        <v>Bouerdick Tobias</v>
      </c>
      <c r="E21" s="8">
        <f>'Sessie 4,5,6'!E50</f>
        <v>2</v>
      </c>
      <c r="F21" s="8">
        <f>'Sessie 4,5,6'!F50</f>
        <v>200</v>
      </c>
      <c r="G21" s="8">
        <f>'Sessie 4,5,6'!G50</f>
        <v>11</v>
      </c>
      <c r="H21" s="10">
        <f>'Sessie 4,5,6'!H50</f>
        <v>18.176818181818184</v>
      </c>
      <c r="I21" s="8">
        <f>'Sessie 4,5,6'!I50</f>
        <v>70</v>
      </c>
      <c r="J21" s="57">
        <f>'Sessie 4,5,6'!J50</f>
        <v>100</v>
      </c>
    </row>
    <row r="22" spans="1:10" ht="12.75">
      <c r="A22" s="285" t="s">
        <v>235</v>
      </c>
      <c r="B22" s="255"/>
      <c r="C22" s="255"/>
      <c r="D22" s="256"/>
      <c r="E22" s="168">
        <f>SUM(E20:E21)</f>
        <v>2</v>
      </c>
      <c r="F22" s="168">
        <f>SUM(F20:F21)</f>
        <v>289</v>
      </c>
      <c r="G22" s="168">
        <f>SUM(G20:G21)</f>
        <v>29</v>
      </c>
      <c r="H22" s="169">
        <f>F22/G22-0.005</f>
        <v>9.960517241379309</v>
      </c>
      <c r="I22" s="168">
        <f>MAX(I20:I21)</f>
        <v>70</v>
      </c>
      <c r="J22" s="170">
        <f>SUM(J20:J21)</f>
        <v>144.5</v>
      </c>
    </row>
    <row r="23" spans="2:4" ht="6.75" customHeight="1">
      <c r="B23" s="55"/>
      <c r="C23" s="55"/>
      <c r="D23" s="74"/>
    </row>
    <row r="24" spans="1:10" ht="12.75">
      <c r="A24" s="61"/>
      <c r="B24" s="58" t="s">
        <v>34</v>
      </c>
      <c r="C24" s="58" t="s">
        <v>38</v>
      </c>
      <c r="D24" s="20" t="s">
        <v>0</v>
      </c>
      <c r="E24" s="12" t="s">
        <v>12</v>
      </c>
      <c r="F24" s="12" t="s">
        <v>1</v>
      </c>
      <c r="G24" s="12" t="s">
        <v>2</v>
      </c>
      <c r="H24" s="12" t="s">
        <v>3</v>
      </c>
      <c r="I24" s="12" t="s">
        <v>4</v>
      </c>
      <c r="J24" s="13" t="s">
        <v>30</v>
      </c>
    </row>
    <row r="25" spans="1:10" ht="12.75">
      <c r="A25" s="62" t="s">
        <v>33</v>
      </c>
      <c r="B25" s="59" t="s">
        <v>35</v>
      </c>
      <c r="C25" s="59" t="s">
        <v>39</v>
      </c>
      <c r="D25" s="21" t="s">
        <v>6</v>
      </c>
      <c r="E25" s="15" t="s">
        <v>13</v>
      </c>
      <c r="F25" s="15" t="s">
        <v>1</v>
      </c>
      <c r="G25" s="15" t="s">
        <v>9</v>
      </c>
      <c r="H25" s="15" t="s">
        <v>5</v>
      </c>
      <c r="I25" s="15" t="s">
        <v>14</v>
      </c>
      <c r="J25" s="16" t="s">
        <v>31</v>
      </c>
    </row>
    <row r="26" spans="1:10" ht="12.75">
      <c r="A26" s="63"/>
      <c r="B26" s="60" t="s">
        <v>36</v>
      </c>
      <c r="C26" s="60" t="s">
        <v>40</v>
      </c>
      <c r="D26" s="22" t="s">
        <v>7</v>
      </c>
      <c r="E26" s="18" t="s">
        <v>15</v>
      </c>
      <c r="F26" s="18" t="s">
        <v>8</v>
      </c>
      <c r="G26" s="18" t="s">
        <v>97</v>
      </c>
      <c r="H26" s="18" t="s">
        <v>10</v>
      </c>
      <c r="I26" s="18" t="s">
        <v>238</v>
      </c>
      <c r="J26" s="19" t="s">
        <v>32</v>
      </c>
    </row>
    <row r="27" spans="1:10" ht="12.75">
      <c r="A27" s="66">
        <f>'Be spelers'!A29</f>
        <v>2</v>
      </c>
      <c r="B27" s="32" t="str">
        <f>'Be spelers'!B29</f>
        <v>Dieu Gérôme</v>
      </c>
      <c r="C27" s="70">
        <f>'Be spelers'!C29</f>
        <v>160</v>
      </c>
      <c r="D27" s="72" t="str">
        <f>'Sessie 1,2,3'!B41</f>
        <v>Blondeel Simon</v>
      </c>
      <c r="E27" s="4">
        <f>'Sessie 1,2,3'!E40</f>
        <v>0</v>
      </c>
      <c r="F27" s="4">
        <f>'Sessie 1,2,3'!F40</f>
        <v>120</v>
      </c>
      <c r="G27" s="4">
        <f>'Sessie 1,2,3'!G40</f>
        <v>13</v>
      </c>
      <c r="H27" s="6">
        <f>'Sessie 1,2,3'!H40</f>
        <v>9.22576923076923</v>
      </c>
      <c r="I27" s="4">
        <f>'Sessie 1,2,3'!I40</f>
        <v>44</v>
      </c>
      <c r="J27" s="38">
        <f>'Sessie 1,2,3'!J40</f>
        <v>75</v>
      </c>
    </row>
    <row r="28" spans="1:10" ht="12.75">
      <c r="A28" s="107">
        <v>2</v>
      </c>
      <c r="B28" s="33" t="str">
        <f>B27</f>
        <v>Dieu Gérôme</v>
      </c>
      <c r="C28" s="108">
        <f>C27</f>
        <v>160</v>
      </c>
      <c r="D28" s="109" t="str">
        <f>'Sessie 4,5,6'!B28</f>
        <v>van den Hooff Stephan</v>
      </c>
      <c r="E28" s="8">
        <f>'Sessie 4,5,6'!E27</f>
        <v>0</v>
      </c>
      <c r="F28" s="8">
        <f>'Sessie 4,5,6'!F27</f>
        <v>120</v>
      </c>
      <c r="G28" s="8">
        <f>'Sessie 4,5,6'!G27</f>
        <v>11</v>
      </c>
      <c r="H28" s="10">
        <f>'Sessie 4,5,6'!H27</f>
        <v>10.904090909090908</v>
      </c>
      <c r="I28" s="8">
        <f>'Sessie 4,5,6'!I27</f>
        <v>36</v>
      </c>
      <c r="J28" s="57">
        <f>'Sessie 4,5,6'!J27</f>
        <v>75</v>
      </c>
    </row>
    <row r="29" spans="1:10" ht="12.75">
      <c r="A29" s="285" t="s">
        <v>235</v>
      </c>
      <c r="B29" s="255"/>
      <c r="C29" s="255"/>
      <c r="D29" s="256"/>
      <c r="E29" s="168">
        <f>SUM(E27:E28)</f>
        <v>0</v>
      </c>
      <c r="F29" s="168">
        <f>SUM(F27:F28)</f>
        <v>240</v>
      </c>
      <c r="G29" s="168">
        <f>SUM(G27:G28)</f>
        <v>24</v>
      </c>
      <c r="H29" s="169">
        <f>F29/G29-0.005</f>
        <v>9.995</v>
      </c>
      <c r="I29" s="168">
        <f>MAX(I27:I28)</f>
        <v>44</v>
      </c>
      <c r="J29" s="170">
        <f>SUM(J27:J28)</f>
        <v>150</v>
      </c>
    </row>
    <row r="30" spans="2:4" ht="6.75" customHeight="1">
      <c r="B30" s="55"/>
      <c r="C30" s="55"/>
      <c r="D30" s="74"/>
    </row>
    <row r="31" spans="1:10" ht="12.75">
      <c r="A31" s="61"/>
      <c r="B31" s="58" t="s">
        <v>34</v>
      </c>
      <c r="C31" s="58" t="s">
        <v>38</v>
      </c>
      <c r="D31" s="20" t="s">
        <v>0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6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7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66">
        <f>'Be spelers'!A38</f>
        <v>3</v>
      </c>
      <c r="B34" s="32" t="str">
        <f>'Be spelers'!B38</f>
        <v>Wittemans Dimitri</v>
      </c>
      <c r="C34" s="70">
        <f>'Be spelers'!C38</f>
        <v>150</v>
      </c>
      <c r="D34" s="72" t="str">
        <f>'Sessie 4,5,6'!B19</f>
        <v>Kather Torben</v>
      </c>
      <c r="E34" s="4">
        <f>'Sessie 4,5,6'!E18</f>
        <v>2</v>
      </c>
      <c r="F34" s="4">
        <f>'Sessie 4,5,6'!F18</f>
        <v>150</v>
      </c>
      <c r="G34" s="4">
        <f>'Sessie 4,5,6'!G18</f>
        <v>18</v>
      </c>
      <c r="H34" s="6">
        <f>'Sessie 4,5,6'!H18</f>
        <v>8.328333333333333</v>
      </c>
      <c r="I34" s="4">
        <f>'Sessie 4,5,6'!I18</f>
        <v>34</v>
      </c>
      <c r="J34" s="38">
        <f>'Sessie 4,5,6'!J18</f>
        <v>100</v>
      </c>
    </row>
    <row r="35" spans="1:10" ht="12.75">
      <c r="A35" s="107">
        <v>3</v>
      </c>
      <c r="B35" s="33" t="str">
        <f>B34</f>
        <v>Wittemans Dimitri</v>
      </c>
      <c r="C35" s="108">
        <f>C34</f>
        <v>150</v>
      </c>
      <c r="D35" s="109" t="str">
        <f>'Sessie 4,5,6'!B53</f>
        <v>Bongers Joey</v>
      </c>
      <c r="E35" s="8">
        <f>'Sessie 4,5,6'!E54</f>
        <v>2</v>
      </c>
      <c r="F35" s="8">
        <f>'Sessie 4,5,6'!F54</f>
        <v>150</v>
      </c>
      <c r="G35" s="8">
        <f>'Sessie 4,5,6'!G54</f>
        <v>22</v>
      </c>
      <c r="H35" s="10">
        <f>'Sessie 4,5,6'!H54</f>
        <v>6.8131818181818184</v>
      </c>
      <c r="I35" s="8">
        <f>'Sessie 4,5,6'!I54</f>
        <v>27</v>
      </c>
      <c r="J35" s="57">
        <f>'Sessie 4,5,6'!J54</f>
        <v>100</v>
      </c>
    </row>
    <row r="36" spans="1:10" ht="12.75">
      <c r="A36" s="285" t="s">
        <v>235</v>
      </c>
      <c r="B36" s="255"/>
      <c r="C36" s="255"/>
      <c r="D36" s="256"/>
      <c r="E36" s="168">
        <f>SUM(E34:E35)</f>
        <v>4</v>
      </c>
      <c r="F36" s="168">
        <f>SUM(F34:F35)</f>
        <v>300</v>
      </c>
      <c r="G36" s="168">
        <f>SUM(G34:G35)</f>
        <v>40</v>
      </c>
      <c r="H36" s="169">
        <f>F36/G36-0.005</f>
        <v>7.495</v>
      </c>
      <c r="I36" s="168">
        <f>MAX(I34:I35)</f>
        <v>34</v>
      </c>
      <c r="J36" s="170">
        <f>SUM(J34:J35)</f>
        <v>200</v>
      </c>
    </row>
    <row r="37" spans="2:4" ht="6.75" customHeight="1">
      <c r="B37" s="55"/>
      <c r="C37" s="55"/>
      <c r="D37" s="74"/>
    </row>
    <row r="38" spans="1:10" ht="12.75">
      <c r="A38" s="61"/>
      <c r="B38" s="58" t="s">
        <v>34</v>
      </c>
      <c r="C38" s="58" t="s">
        <v>38</v>
      </c>
      <c r="D38" s="20" t="s">
        <v>0</v>
      </c>
      <c r="E38" s="12" t="s">
        <v>12</v>
      </c>
      <c r="F38" s="12" t="s">
        <v>1</v>
      </c>
      <c r="G38" s="12" t="s">
        <v>2</v>
      </c>
      <c r="H38" s="12" t="s">
        <v>3</v>
      </c>
      <c r="I38" s="12" t="s">
        <v>4</v>
      </c>
      <c r="J38" s="13" t="s">
        <v>30</v>
      </c>
    </row>
    <row r="39" spans="1:10" ht="12.75">
      <c r="A39" s="62" t="s">
        <v>33</v>
      </c>
      <c r="B39" s="59" t="s">
        <v>35</v>
      </c>
      <c r="C39" s="59" t="s">
        <v>39</v>
      </c>
      <c r="D39" s="21" t="s">
        <v>6</v>
      </c>
      <c r="E39" s="15" t="s">
        <v>13</v>
      </c>
      <c r="F39" s="15" t="s">
        <v>1</v>
      </c>
      <c r="G39" s="15" t="s">
        <v>9</v>
      </c>
      <c r="H39" s="15" t="s">
        <v>5</v>
      </c>
      <c r="I39" s="15" t="s">
        <v>14</v>
      </c>
      <c r="J39" s="16" t="s">
        <v>31</v>
      </c>
    </row>
    <row r="40" spans="1:10" ht="12.75">
      <c r="A40" s="63"/>
      <c r="B40" s="60" t="s">
        <v>36</v>
      </c>
      <c r="C40" s="60" t="s">
        <v>40</v>
      </c>
      <c r="D40" s="22" t="s">
        <v>7</v>
      </c>
      <c r="E40" s="18" t="s">
        <v>15</v>
      </c>
      <c r="F40" s="18" t="s">
        <v>8</v>
      </c>
      <c r="G40" s="18" t="s">
        <v>97</v>
      </c>
      <c r="H40" s="18" t="s">
        <v>10</v>
      </c>
      <c r="I40" s="18" t="s">
        <v>238</v>
      </c>
      <c r="J40" s="19" t="s">
        <v>32</v>
      </c>
    </row>
    <row r="41" spans="1:10" ht="12.75">
      <c r="A41" s="66">
        <f>'Be spelers'!A47</f>
        <v>4</v>
      </c>
      <c r="B41" s="32" t="str">
        <f>'Be spelers'!B47</f>
        <v>Dresselaers Geoffrey</v>
      </c>
      <c r="C41" s="70">
        <f>'Be spelers'!C47</f>
        <v>140</v>
      </c>
      <c r="D41" s="72" t="str">
        <f>'Sessie 1,2,3'!B35</f>
        <v>Schuurmans Jasper</v>
      </c>
      <c r="E41" s="4">
        <f>'Sessie 1,2,3'!E34</f>
        <v>0</v>
      </c>
      <c r="F41" s="4">
        <f>'Sessie 1,2,3'!F34</f>
        <v>115</v>
      </c>
      <c r="G41" s="4">
        <f>'Sessie 1,2,3'!G34</f>
        <v>17</v>
      </c>
      <c r="H41" s="6">
        <f>'Sessie 1,2,3'!H34</f>
        <v>6.759705882352941</v>
      </c>
      <c r="I41" s="4">
        <f>'Sessie 1,2,3'!I34</f>
        <v>24</v>
      </c>
      <c r="J41" s="38">
        <f>'Sessie 1,2,3'!J34</f>
        <v>82.14285714285714</v>
      </c>
    </row>
    <row r="42" spans="1:10" ht="12.75">
      <c r="A42" s="107">
        <v>4</v>
      </c>
      <c r="B42" s="33" t="str">
        <f>B41</f>
        <v>Dresselaers Geoffrey</v>
      </c>
      <c r="C42" s="108">
        <f>C41</f>
        <v>140</v>
      </c>
      <c r="D42" s="109" t="str">
        <f>'Sessie 4,5,6'!B60</f>
        <v>Sauerbier Daniel</v>
      </c>
      <c r="E42" s="8">
        <f>'Sessie 4,5,6'!E59</f>
        <v>0</v>
      </c>
      <c r="F42" s="8">
        <f>'Sessie 4,5,6'!F59</f>
        <v>79</v>
      </c>
      <c r="G42" s="8">
        <f>'Sessie 4,5,6'!G59</f>
        <v>20</v>
      </c>
      <c r="H42" s="10">
        <f>'Sessie 4,5,6'!H59</f>
        <v>3.9450000000000003</v>
      </c>
      <c r="I42" s="8">
        <f>'Sessie 4,5,6'!I59</f>
        <v>17</v>
      </c>
      <c r="J42" s="57">
        <f>'Sessie 4,5,6'!J59</f>
        <v>56.42857142857143</v>
      </c>
    </row>
    <row r="43" spans="1:10" ht="12.75">
      <c r="A43" s="285" t="s">
        <v>235</v>
      </c>
      <c r="B43" s="255"/>
      <c r="C43" s="255"/>
      <c r="D43" s="256"/>
      <c r="E43" s="168">
        <f>SUM(E41:E42)</f>
        <v>0</v>
      </c>
      <c r="F43" s="168">
        <f>SUM(F41:F42)</f>
        <v>194</v>
      </c>
      <c r="G43" s="168">
        <f>SUM(G41:G42)</f>
        <v>37</v>
      </c>
      <c r="H43" s="169">
        <f>F43/G43-0.005</f>
        <v>5.238243243243243</v>
      </c>
      <c r="I43" s="168">
        <f>MAX(I41:I42)</f>
        <v>24</v>
      </c>
      <c r="J43" s="170">
        <f>SUM(J41:J42)</f>
        <v>138.57142857142856</v>
      </c>
    </row>
    <row r="44" spans="2:4" ht="6.75" customHeight="1">
      <c r="B44" s="55"/>
      <c r="C44" s="55"/>
      <c r="D44" s="74"/>
    </row>
    <row r="45" spans="1:10" ht="12.75">
      <c r="A45" s="61"/>
      <c r="B45" s="58" t="s">
        <v>34</v>
      </c>
      <c r="C45" s="58" t="s">
        <v>38</v>
      </c>
      <c r="D45" s="20" t="s">
        <v>0</v>
      </c>
      <c r="E45" s="12" t="s">
        <v>12</v>
      </c>
      <c r="F45" s="12" t="s">
        <v>1</v>
      </c>
      <c r="G45" s="12" t="s">
        <v>2</v>
      </c>
      <c r="H45" s="12" t="s">
        <v>3</v>
      </c>
      <c r="I45" s="12" t="s">
        <v>4</v>
      </c>
      <c r="J45" s="13" t="s">
        <v>30</v>
      </c>
    </row>
    <row r="46" spans="1:10" ht="12.75">
      <c r="A46" s="62" t="s">
        <v>33</v>
      </c>
      <c r="B46" s="59" t="s">
        <v>35</v>
      </c>
      <c r="C46" s="59" t="s">
        <v>39</v>
      </c>
      <c r="D46" s="21" t="s">
        <v>6</v>
      </c>
      <c r="E46" s="15" t="s">
        <v>13</v>
      </c>
      <c r="F46" s="15" t="s">
        <v>1</v>
      </c>
      <c r="G46" s="15" t="s">
        <v>9</v>
      </c>
      <c r="H46" s="15" t="s">
        <v>5</v>
      </c>
      <c r="I46" s="15" t="s">
        <v>14</v>
      </c>
      <c r="J46" s="16" t="s">
        <v>31</v>
      </c>
    </row>
    <row r="47" spans="1:10" ht="12.75">
      <c r="A47" s="63"/>
      <c r="B47" s="60" t="s">
        <v>36</v>
      </c>
      <c r="C47" s="60" t="s">
        <v>40</v>
      </c>
      <c r="D47" s="22" t="s">
        <v>7</v>
      </c>
      <c r="E47" s="18" t="s">
        <v>15</v>
      </c>
      <c r="F47" s="18" t="s">
        <v>8</v>
      </c>
      <c r="G47" s="18" t="s">
        <v>97</v>
      </c>
      <c r="H47" s="18" t="s">
        <v>10</v>
      </c>
      <c r="I47" s="18" t="s">
        <v>238</v>
      </c>
      <c r="J47" s="19" t="s">
        <v>32</v>
      </c>
    </row>
    <row r="48" spans="1:10" ht="12.75">
      <c r="A48" s="66">
        <f>'Be spelers'!A56</f>
        <v>5</v>
      </c>
      <c r="B48" s="32" t="str">
        <f>'Be spelers'!B56</f>
        <v>Godfroid Amalric</v>
      </c>
      <c r="C48" s="70">
        <f>'Be spelers'!C56</f>
        <v>85</v>
      </c>
      <c r="D48" s="72" t="str">
        <f>'Sessie 1,2,3'!B28</f>
        <v>Back Marcel</v>
      </c>
      <c r="E48" s="4">
        <f>'Sessie 1,2,3'!E27</f>
        <v>0</v>
      </c>
      <c r="F48" s="4">
        <f>'Sessie 1,2,3'!F27</f>
        <v>45</v>
      </c>
      <c r="G48" s="4">
        <f>'Sessie 1,2,3'!G27</f>
        <v>17</v>
      </c>
      <c r="H48" s="6">
        <f>'Sessie 1,2,3'!H27</f>
        <v>2.642058823529412</v>
      </c>
      <c r="I48" s="4">
        <f>'Sessie 1,2,3'!I27</f>
        <v>16</v>
      </c>
      <c r="J48" s="38">
        <f>'Sessie 1,2,3'!J27</f>
        <v>52.94117647058824</v>
      </c>
    </row>
    <row r="49" spans="1:10" ht="12.75">
      <c r="A49" s="107">
        <v>5</v>
      </c>
      <c r="B49" s="33" t="str">
        <f>B48</f>
        <v>Godfroid Amalric</v>
      </c>
      <c r="C49" s="108">
        <f>C48</f>
        <v>85</v>
      </c>
      <c r="D49" s="109" t="str">
        <f>'Sessie 1,2,3'!B57</f>
        <v>Reutelingsperger Roy</v>
      </c>
      <c r="E49" s="8">
        <f>'Sessie 1,2,3'!E56</f>
        <v>0</v>
      </c>
      <c r="F49" s="8">
        <f>'Sessie 1,2,3'!F56</f>
        <v>66</v>
      </c>
      <c r="G49" s="8">
        <f>'Sessie 1,2,3'!G56</f>
        <v>27</v>
      </c>
      <c r="H49" s="10">
        <f>'Sessie 1,2,3'!H56</f>
        <v>2.4394444444444447</v>
      </c>
      <c r="I49" s="8">
        <f>'Sessie 1,2,3'!I56</f>
        <v>7</v>
      </c>
      <c r="J49" s="57">
        <f>'Sessie 1,2,3'!J56</f>
        <v>77.64705882352942</v>
      </c>
    </row>
    <row r="50" spans="1:10" ht="12.75">
      <c r="A50" s="285" t="s">
        <v>235</v>
      </c>
      <c r="B50" s="255"/>
      <c r="C50" s="255"/>
      <c r="D50" s="256"/>
      <c r="E50" s="168">
        <f>SUM(E48:E49)</f>
        <v>0</v>
      </c>
      <c r="F50" s="168">
        <f>SUM(F48:F49)</f>
        <v>111</v>
      </c>
      <c r="G50" s="168">
        <f>SUM(G48:G49)</f>
        <v>44</v>
      </c>
      <c r="H50" s="169">
        <f>F50/G50-0.005</f>
        <v>2.517727272727273</v>
      </c>
      <c r="I50" s="168">
        <f>MAX(I48:I49)</f>
        <v>16</v>
      </c>
      <c r="J50" s="170">
        <f>SUM(J48:J49)</f>
        <v>130.58823529411765</v>
      </c>
    </row>
    <row r="51" spans="2:4" ht="5.25" customHeight="1">
      <c r="B51" s="55"/>
      <c r="C51" s="55"/>
      <c r="D51" s="74"/>
    </row>
    <row r="52" spans="1:8" s="29" customFormat="1" ht="12">
      <c r="A52" s="185"/>
      <c r="B52" s="64"/>
      <c r="C52" s="64"/>
      <c r="D52" s="64"/>
      <c r="E52" s="64"/>
      <c r="F52" s="64"/>
      <c r="G52" s="64"/>
      <c r="H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25.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64"/>
      <c r="B70" s="265"/>
      <c r="C70" s="269" t="s">
        <v>183</v>
      </c>
      <c r="D70" s="270"/>
      <c r="E70" s="270"/>
      <c r="F70" s="270"/>
      <c r="G70" s="270"/>
      <c r="H70" s="270"/>
      <c r="J70" s="2"/>
    </row>
    <row r="71" spans="1:10" ht="26.25" customHeight="1" thickBot="1" thickTop="1">
      <c r="A71" s="266" t="s">
        <v>201</v>
      </c>
      <c r="B71" s="267"/>
      <c r="C71" s="267"/>
      <c r="D71" s="267"/>
      <c r="E71" s="267"/>
      <c r="F71" s="267"/>
      <c r="G71" s="267"/>
      <c r="H71" s="267"/>
      <c r="I71" s="267"/>
      <c r="J71" s="268"/>
    </row>
    <row r="72" ht="6.75" customHeight="1" thickTop="1"/>
    <row r="73" spans="2:10" ht="12.75">
      <c r="B73" s="3" t="s">
        <v>196</v>
      </c>
      <c r="C73" s="3"/>
      <c r="D73" s="3"/>
      <c r="F73" s="3" t="s">
        <v>197</v>
      </c>
      <c r="G73" s="3"/>
      <c r="H73" s="3"/>
      <c r="I73" s="3"/>
      <c r="J73" s="3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41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1:10" ht="17.25" customHeight="1">
      <c r="A78" s="361" t="s">
        <v>77</v>
      </c>
      <c r="B78" s="362"/>
      <c r="C78" s="363"/>
      <c r="H78" t="s">
        <v>195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66">
        <f>'Be spelers'!A83</f>
        <v>6</v>
      </c>
      <c r="B83" s="32" t="str">
        <f>'Be spelers'!B83</f>
        <v>Eelen Bryan</v>
      </c>
      <c r="C83" s="70">
        <f>'Be spelers'!C83</f>
        <v>70</v>
      </c>
      <c r="D83" s="72" t="str">
        <f>'Sessie 1,2,3'!B60</f>
        <v>Blondeel Lukas</v>
      </c>
      <c r="E83" s="4">
        <f>'Sessie 1,2,3'!E59</f>
        <v>2</v>
      </c>
      <c r="F83" s="4">
        <f>'Sessie 1,2,3'!F59</f>
        <v>70</v>
      </c>
      <c r="G83" s="4">
        <f>'Sessie 1,2,3'!G59</f>
        <v>15</v>
      </c>
      <c r="H83" s="6">
        <f>'Sessie 1,2,3'!H59</f>
        <v>4.661666666666667</v>
      </c>
      <c r="I83" s="4">
        <f>'Sessie 1,2,3'!I59</f>
        <v>17</v>
      </c>
      <c r="J83" s="38">
        <f>'Sessie 1,2,3'!J59</f>
        <v>100</v>
      </c>
    </row>
    <row r="84" spans="1:10" ht="12.75">
      <c r="A84" s="107">
        <v>6</v>
      </c>
      <c r="B84" s="33" t="str">
        <f>B83</f>
        <v>Eelen Bryan</v>
      </c>
      <c r="C84" s="108">
        <f>C83</f>
        <v>70</v>
      </c>
      <c r="D84" s="109" t="str">
        <f>'Sessie 4,5,6'!B38</f>
        <v>Glissenaar Silvy</v>
      </c>
      <c r="E84" s="8">
        <f>'Sessie 4,5,6'!E37</f>
        <v>2</v>
      </c>
      <c r="F84" s="8">
        <f>'Sessie 4,5,6'!F37</f>
        <v>70</v>
      </c>
      <c r="G84" s="8">
        <f>'Sessie 4,5,6'!G37</f>
        <v>21</v>
      </c>
      <c r="H84" s="10">
        <f>'Sessie 4,5,6'!H37</f>
        <v>3.3283333333333336</v>
      </c>
      <c r="I84" s="8">
        <f>'Sessie 4,5,6'!I37</f>
        <v>13</v>
      </c>
      <c r="J84" s="57">
        <f>'Sessie 4,5,6'!J37</f>
        <v>100</v>
      </c>
    </row>
    <row r="85" spans="1:10" ht="12.75">
      <c r="A85" s="285" t="s">
        <v>235</v>
      </c>
      <c r="B85" s="255"/>
      <c r="C85" s="255"/>
      <c r="D85" s="256"/>
      <c r="E85" s="168">
        <f>SUM(E83:E84)</f>
        <v>4</v>
      </c>
      <c r="F85" s="168">
        <f>SUM(F83:F84)</f>
        <v>140</v>
      </c>
      <c r="G85" s="168">
        <f>SUM(G83:G84)</f>
        <v>36</v>
      </c>
      <c r="H85" s="169">
        <f>F85/G85-0.005</f>
        <v>3.883888888888889</v>
      </c>
      <c r="I85" s="168">
        <f>MAX(I83:I84)</f>
        <v>17</v>
      </c>
      <c r="J85" s="170">
        <f>SUM(J83:J84)</f>
        <v>200</v>
      </c>
    </row>
    <row r="86" spans="2:4" ht="6.75" customHeight="1">
      <c r="B86" s="55"/>
      <c r="C86" s="55"/>
      <c r="D86" s="74"/>
    </row>
    <row r="87" spans="1:10" ht="12.75">
      <c r="A87" s="61"/>
      <c r="B87" s="58" t="s">
        <v>34</v>
      </c>
      <c r="C87" s="58" t="s">
        <v>38</v>
      </c>
      <c r="D87" s="20" t="s">
        <v>0</v>
      </c>
      <c r="E87" s="12" t="s">
        <v>12</v>
      </c>
      <c r="F87" s="12" t="s">
        <v>1</v>
      </c>
      <c r="G87" s="12" t="s">
        <v>2</v>
      </c>
      <c r="H87" s="12" t="s">
        <v>3</v>
      </c>
      <c r="I87" s="12" t="s">
        <v>4</v>
      </c>
      <c r="J87" s="13" t="s">
        <v>30</v>
      </c>
    </row>
    <row r="88" spans="1:10" ht="12.75">
      <c r="A88" s="62" t="s">
        <v>33</v>
      </c>
      <c r="B88" s="59" t="s">
        <v>35</v>
      </c>
      <c r="C88" s="59" t="s">
        <v>39</v>
      </c>
      <c r="D88" s="21" t="s">
        <v>6</v>
      </c>
      <c r="E88" s="15" t="s">
        <v>13</v>
      </c>
      <c r="F88" s="15" t="s">
        <v>1</v>
      </c>
      <c r="G88" s="15" t="s">
        <v>9</v>
      </c>
      <c r="H88" s="15" t="s">
        <v>5</v>
      </c>
      <c r="I88" s="15" t="s">
        <v>14</v>
      </c>
      <c r="J88" s="16" t="s">
        <v>31</v>
      </c>
    </row>
    <row r="89" spans="1:10" ht="12.75">
      <c r="A89" s="63"/>
      <c r="B89" s="60" t="s">
        <v>36</v>
      </c>
      <c r="C89" s="60" t="s">
        <v>40</v>
      </c>
      <c r="D89" s="22" t="s">
        <v>7</v>
      </c>
      <c r="E89" s="18" t="s">
        <v>15</v>
      </c>
      <c r="F89" s="18" t="s">
        <v>8</v>
      </c>
      <c r="G89" s="18" t="s">
        <v>97</v>
      </c>
      <c r="H89" s="18" t="s">
        <v>10</v>
      </c>
      <c r="I89" s="18" t="s">
        <v>238</v>
      </c>
      <c r="J89" s="19" t="s">
        <v>32</v>
      </c>
    </row>
    <row r="90" spans="1:10" ht="12.75">
      <c r="A90" s="66">
        <f>'Be spelers'!A92</f>
        <v>7</v>
      </c>
      <c r="B90" s="32" t="str">
        <f>'Be spelers'!B92</f>
        <v>Roest Michael</v>
      </c>
      <c r="C90" s="70">
        <f>'Be spelers'!C92</f>
        <v>70</v>
      </c>
      <c r="D90" s="72" t="str">
        <f>'Sessie 1,2,3'!B22</f>
        <v>Hoogland Dennis</v>
      </c>
      <c r="E90" s="4">
        <f>'Sessie 1,2,3'!E21</f>
        <v>2</v>
      </c>
      <c r="F90" s="4">
        <f>'Sessie 1,2,3'!F21</f>
        <v>70</v>
      </c>
      <c r="G90" s="4">
        <f>'Sessie 1,2,3'!G21</f>
        <v>14</v>
      </c>
      <c r="H90" s="6">
        <f>'Sessie 1,2,3'!H21</f>
        <v>4.995</v>
      </c>
      <c r="I90" s="4">
        <f>'Sessie 1,2,3'!I21</f>
        <v>23</v>
      </c>
      <c r="J90" s="38">
        <f>'Sessie 1,2,3'!J21</f>
        <v>100</v>
      </c>
    </row>
    <row r="91" spans="1:10" ht="12.75">
      <c r="A91" s="107">
        <v>7</v>
      </c>
      <c r="B91" s="33" t="str">
        <f>B90</f>
        <v>Roest Michael</v>
      </c>
      <c r="C91" s="108">
        <f>C90</f>
        <v>70</v>
      </c>
      <c r="D91" s="109" t="str">
        <f>'Sessie 4,5,6'!B35</f>
        <v>Seibeld Ramon</v>
      </c>
      <c r="E91" s="8">
        <f>'Sessie 4,5,6'!E34</f>
        <v>2</v>
      </c>
      <c r="F91" s="8">
        <f>'Sessie 4,5,6'!F34</f>
        <v>70</v>
      </c>
      <c r="G91" s="8">
        <f>'Sessie 4,5,6'!G34</f>
        <v>19</v>
      </c>
      <c r="H91" s="10">
        <f>'Sessie 4,5,6'!H34</f>
        <v>3.6792105263157895</v>
      </c>
      <c r="I91" s="8">
        <f>'Sessie 4,5,6'!I34</f>
        <v>12</v>
      </c>
      <c r="J91" s="57">
        <f>'Sessie 4,5,6'!J34</f>
        <v>100</v>
      </c>
    </row>
    <row r="92" spans="1:10" ht="12.75">
      <c r="A92" s="285" t="s">
        <v>235</v>
      </c>
      <c r="B92" s="255"/>
      <c r="C92" s="255"/>
      <c r="D92" s="256"/>
      <c r="E92" s="168">
        <f>SUM(E90:E91)</f>
        <v>4</v>
      </c>
      <c r="F92" s="168">
        <f>SUM(F90:F91)</f>
        <v>140</v>
      </c>
      <c r="G92" s="168">
        <f>SUM(G90:G91)</f>
        <v>33</v>
      </c>
      <c r="H92" s="169">
        <f>F92/G92-0.005</f>
        <v>4.237424242424242</v>
      </c>
      <c r="I92" s="168">
        <f>MAX(I90:I91)</f>
        <v>23</v>
      </c>
      <c r="J92" s="170">
        <f>SUM(J90:J91)</f>
        <v>200</v>
      </c>
    </row>
    <row r="93" spans="2:4" ht="6.75" customHeight="1">
      <c r="B93" s="55"/>
      <c r="C93" s="55"/>
      <c r="D93" s="74"/>
    </row>
    <row r="94" spans="1:10" ht="12.75">
      <c r="A94" s="61"/>
      <c r="B94" s="58" t="s">
        <v>34</v>
      </c>
      <c r="C94" s="58" t="s">
        <v>38</v>
      </c>
      <c r="D94" s="20" t="s">
        <v>0</v>
      </c>
      <c r="E94" s="12" t="s">
        <v>12</v>
      </c>
      <c r="F94" s="12" t="s">
        <v>1</v>
      </c>
      <c r="G94" s="12" t="s">
        <v>2</v>
      </c>
      <c r="H94" s="12" t="s">
        <v>3</v>
      </c>
      <c r="I94" s="12" t="s">
        <v>4</v>
      </c>
      <c r="J94" s="13" t="s">
        <v>30</v>
      </c>
    </row>
    <row r="95" spans="1:10" ht="12.75">
      <c r="A95" s="62" t="s">
        <v>33</v>
      </c>
      <c r="B95" s="59" t="s">
        <v>35</v>
      </c>
      <c r="C95" s="59" t="s">
        <v>39</v>
      </c>
      <c r="D95" s="21" t="s">
        <v>6</v>
      </c>
      <c r="E95" s="15" t="s">
        <v>13</v>
      </c>
      <c r="F95" s="15" t="s">
        <v>1</v>
      </c>
      <c r="G95" s="15" t="s">
        <v>9</v>
      </c>
      <c r="H95" s="15" t="s">
        <v>5</v>
      </c>
      <c r="I95" s="15" t="s">
        <v>14</v>
      </c>
      <c r="J95" s="16" t="s">
        <v>31</v>
      </c>
    </row>
    <row r="96" spans="1:10" ht="12.75">
      <c r="A96" s="63"/>
      <c r="B96" s="60" t="s">
        <v>36</v>
      </c>
      <c r="C96" s="60" t="s">
        <v>40</v>
      </c>
      <c r="D96" s="22" t="s">
        <v>7</v>
      </c>
      <c r="E96" s="18" t="s">
        <v>15</v>
      </c>
      <c r="F96" s="18" t="s">
        <v>8</v>
      </c>
      <c r="G96" s="18" t="s">
        <v>97</v>
      </c>
      <c r="H96" s="18" t="s">
        <v>10</v>
      </c>
      <c r="I96" s="18" t="s">
        <v>238</v>
      </c>
      <c r="J96" s="19" t="s">
        <v>32</v>
      </c>
    </row>
    <row r="97" spans="1:10" ht="12.75">
      <c r="A97" s="66">
        <f>'Be spelers'!A101</f>
        <v>8</v>
      </c>
      <c r="B97" s="32" t="str">
        <f>'Be spelers'!B101</f>
        <v>Van Hoeck Tim</v>
      </c>
      <c r="C97" s="70">
        <f>'Be spelers'!C101</f>
        <v>65</v>
      </c>
      <c r="D97" s="72" t="str">
        <f>'Sessie 1,2,3'!B19</f>
        <v>Schramm Anika</v>
      </c>
      <c r="E97" s="4">
        <f>'Sessie 1,2,3'!E18</f>
        <v>0</v>
      </c>
      <c r="F97" s="4">
        <f>'Sessie 1,2,3'!F18</f>
        <v>54</v>
      </c>
      <c r="G97" s="4">
        <f>'Sessie 1,2,3'!G18</f>
        <v>18</v>
      </c>
      <c r="H97" s="6">
        <f>'Sessie 1,2,3'!H18</f>
        <v>2.995</v>
      </c>
      <c r="I97" s="4">
        <f>'Sessie 1,2,3'!I18</f>
        <v>15</v>
      </c>
      <c r="J97" s="38">
        <f>'Sessie 1,2,3'!J18</f>
        <v>83.07692307692308</v>
      </c>
    </row>
    <row r="98" spans="1:10" ht="12.75">
      <c r="A98" s="107">
        <v>8</v>
      </c>
      <c r="B98" s="33" t="str">
        <f>B97</f>
        <v>Van Hoeck Tim</v>
      </c>
      <c r="C98" s="108">
        <f>C97</f>
        <v>65</v>
      </c>
      <c r="D98" s="109" t="str">
        <f>'Sessie 1,2,3'!B54</f>
        <v>Marriott Bradley</v>
      </c>
      <c r="E98" s="8">
        <f>'Sessie 1,2,3'!E53</f>
        <v>2</v>
      </c>
      <c r="F98" s="8">
        <f>'Sessie 1,2,3'!F53</f>
        <v>65</v>
      </c>
      <c r="G98" s="8">
        <f>'Sessie 1,2,3'!G53</f>
        <v>23</v>
      </c>
      <c r="H98" s="10">
        <f>'Sessie 1,2,3'!H53</f>
        <v>2.8210869565217394</v>
      </c>
      <c r="I98" s="8">
        <f>'Sessie 1,2,3'!I53</f>
        <v>11</v>
      </c>
      <c r="J98" s="57">
        <f>'Sessie 1,2,3'!J53</f>
        <v>100</v>
      </c>
    </row>
    <row r="99" spans="1:10" ht="12.75">
      <c r="A99" s="285" t="s">
        <v>235</v>
      </c>
      <c r="B99" s="255"/>
      <c r="C99" s="255"/>
      <c r="D99" s="256"/>
      <c r="E99" s="168">
        <f>SUM(E97:E98)</f>
        <v>2</v>
      </c>
      <c r="F99" s="168">
        <f>SUM(F97:F98)</f>
        <v>119</v>
      </c>
      <c r="G99" s="168">
        <f>SUM(G97:G98)</f>
        <v>41</v>
      </c>
      <c r="H99" s="169">
        <f>F99/G99-0.005</f>
        <v>2.897439024390244</v>
      </c>
      <c r="I99" s="168">
        <f>MAX(I97:I98)</f>
        <v>15</v>
      </c>
      <c r="J99" s="170">
        <f>SUM(J97:J98)</f>
        <v>183.0769230769231</v>
      </c>
    </row>
    <row r="100" spans="2:4" ht="6.75" customHeight="1">
      <c r="B100" s="55"/>
      <c r="C100" s="55"/>
      <c r="D100" s="74"/>
    </row>
    <row r="101" spans="2:4" ht="5.25" customHeight="1">
      <c r="B101" s="55"/>
      <c r="C101" s="55"/>
      <c r="D101" s="74"/>
    </row>
    <row r="102" ht="12.75">
      <c r="A102" s="64"/>
    </row>
    <row r="103" spans="1:10" ht="15.75">
      <c r="A103" s="288" t="s">
        <v>194</v>
      </c>
      <c r="B103" s="263"/>
      <c r="C103" s="263"/>
      <c r="D103" s="263"/>
      <c r="E103" s="263"/>
      <c r="F103" s="263"/>
      <c r="G103" s="263"/>
      <c r="H103" s="263"/>
      <c r="I103" s="263"/>
      <c r="J103" s="261"/>
    </row>
    <row r="104" spans="1:10" ht="12.75">
      <c r="A104" s="61"/>
      <c r="B104" s="291" t="s">
        <v>34</v>
      </c>
      <c r="C104" s="292"/>
      <c r="D104" s="20" t="s">
        <v>43</v>
      </c>
      <c r="E104" s="12" t="s">
        <v>12</v>
      </c>
      <c r="F104" s="12" t="s">
        <v>1</v>
      </c>
      <c r="G104" s="12" t="s">
        <v>2</v>
      </c>
      <c r="H104" s="12" t="s">
        <v>3</v>
      </c>
      <c r="I104" s="12" t="s">
        <v>4</v>
      </c>
      <c r="J104" s="13" t="s">
        <v>30</v>
      </c>
    </row>
    <row r="105" spans="1:10" ht="12.75">
      <c r="A105" s="62" t="s">
        <v>33</v>
      </c>
      <c r="B105" s="293" t="s">
        <v>35</v>
      </c>
      <c r="C105" s="294"/>
      <c r="D105" s="21" t="s">
        <v>45</v>
      </c>
      <c r="E105" s="15" t="s">
        <v>13</v>
      </c>
      <c r="F105" s="15" t="s">
        <v>1</v>
      </c>
      <c r="G105" s="15" t="s">
        <v>9</v>
      </c>
      <c r="H105" s="15" t="s">
        <v>5</v>
      </c>
      <c r="I105" s="15" t="s">
        <v>14</v>
      </c>
      <c r="J105" s="16" t="s">
        <v>31</v>
      </c>
    </row>
    <row r="106" spans="1:10" ht="12.75">
      <c r="A106" s="63"/>
      <c r="B106" s="295" t="s">
        <v>36</v>
      </c>
      <c r="C106" s="296"/>
      <c r="D106" s="22" t="s">
        <v>44</v>
      </c>
      <c r="E106" s="18" t="s">
        <v>15</v>
      </c>
      <c r="F106" s="18" t="s">
        <v>8</v>
      </c>
      <c r="G106" s="18" t="s">
        <v>97</v>
      </c>
      <c r="H106" s="18" t="s">
        <v>10</v>
      </c>
      <c r="I106" s="18" t="s">
        <v>238</v>
      </c>
      <c r="J106" s="19" t="s">
        <v>32</v>
      </c>
    </row>
    <row r="107" spans="1:10" ht="12.75">
      <c r="A107" s="66">
        <v>1</v>
      </c>
      <c r="B107" s="297" t="str">
        <f>B20</f>
        <v>Van Hees Stef</v>
      </c>
      <c r="C107" s="298"/>
      <c r="D107" s="125">
        <f>C20</f>
        <v>200</v>
      </c>
      <c r="E107" s="4">
        <f aca="true" t="shared" si="0" ref="E107:J107">E22</f>
        <v>2</v>
      </c>
      <c r="F107" s="4">
        <f t="shared" si="0"/>
        <v>289</v>
      </c>
      <c r="G107" s="4">
        <f t="shared" si="0"/>
        <v>29</v>
      </c>
      <c r="H107" s="6">
        <f t="shared" si="0"/>
        <v>9.960517241379309</v>
      </c>
      <c r="I107" s="4">
        <f t="shared" si="0"/>
        <v>70</v>
      </c>
      <c r="J107" s="38">
        <f t="shared" si="0"/>
        <v>144.5</v>
      </c>
    </row>
    <row r="108" spans="1:10" ht="12.75">
      <c r="A108" s="107">
        <v>2</v>
      </c>
      <c r="B108" s="286" t="str">
        <f>B27</f>
        <v>Dieu Gérôme</v>
      </c>
      <c r="C108" s="287"/>
      <c r="D108" s="126">
        <f>C27</f>
        <v>160</v>
      </c>
      <c r="E108" s="5">
        <f aca="true" t="shared" si="1" ref="E108:J108">E29</f>
        <v>0</v>
      </c>
      <c r="F108" s="5">
        <f t="shared" si="1"/>
        <v>240</v>
      </c>
      <c r="G108" s="5">
        <f t="shared" si="1"/>
        <v>24</v>
      </c>
      <c r="H108" s="9">
        <f t="shared" si="1"/>
        <v>9.995</v>
      </c>
      <c r="I108" s="5">
        <f t="shared" si="1"/>
        <v>44</v>
      </c>
      <c r="J108" s="56">
        <f t="shared" si="1"/>
        <v>150</v>
      </c>
    </row>
    <row r="109" spans="1:10" ht="12.75">
      <c r="A109" s="106">
        <v>3</v>
      </c>
      <c r="B109" s="286" t="str">
        <f>B34</f>
        <v>Wittemans Dimitri</v>
      </c>
      <c r="C109" s="287"/>
      <c r="D109" s="125">
        <f>C34</f>
        <v>150</v>
      </c>
      <c r="E109" s="4">
        <f aca="true" t="shared" si="2" ref="E109:J109">E36</f>
        <v>4</v>
      </c>
      <c r="F109" s="4">
        <f t="shared" si="2"/>
        <v>300</v>
      </c>
      <c r="G109" s="4">
        <f t="shared" si="2"/>
        <v>40</v>
      </c>
      <c r="H109" s="6">
        <f t="shared" si="2"/>
        <v>7.495</v>
      </c>
      <c r="I109" s="4">
        <f t="shared" si="2"/>
        <v>34</v>
      </c>
      <c r="J109" s="152">
        <f t="shared" si="2"/>
        <v>200</v>
      </c>
    </row>
    <row r="110" spans="1:10" ht="12.75">
      <c r="A110" s="107">
        <v>4</v>
      </c>
      <c r="B110" s="286" t="str">
        <f>B41</f>
        <v>Dresselaers Geoffrey</v>
      </c>
      <c r="C110" s="287"/>
      <c r="D110" s="126">
        <f>C41</f>
        <v>140</v>
      </c>
      <c r="E110" s="5">
        <f aca="true" t="shared" si="3" ref="E110:J110">E43</f>
        <v>0</v>
      </c>
      <c r="F110" s="5">
        <f t="shared" si="3"/>
        <v>194</v>
      </c>
      <c r="G110" s="5">
        <f t="shared" si="3"/>
        <v>37</v>
      </c>
      <c r="H110" s="9">
        <f t="shared" si="3"/>
        <v>5.238243243243243</v>
      </c>
      <c r="I110" s="5">
        <f t="shared" si="3"/>
        <v>24</v>
      </c>
      <c r="J110" s="56">
        <f t="shared" si="3"/>
        <v>138.57142857142856</v>
      </c>
    </row>
    <row r="111" spans="1:10" ht="12.75">
      <c r="A111" s="106">
        <v>5</v>
      </c>
      <c r="B111" s="286" t="str">
        <f>B48</f>
        <v>Godfroid Amalric</v>
      </c>
      <c r="C111" s="287"/>
      <c r="D111" s="125">
        <f>C48</f>
        <v>85</v>
      </c>
      <c r="E111" s="4">
        <f aca="true" t="shared" si="4" ref="E111:J111">E50</f>
        <v>0</v>
      </c>
      <c r="F111" s="4">
        <f t="shared" si="4"/>
        <v>111</v>
      </c>
      <c r="G111" s="4">
        <f t="shared" si="4"/>
        <v>44</v>
      </c>
      <c r="H111" s="6">
        <f t="shared" si="4"/>
        <v>2.517727272727273</v>
      </c>
      <c r="I111" s="4">
        <f t="shared" si="4"/>
        <v>16</v>
      </c>
      <c r="J111" s="152">
        <f t="shared" si="4"/>
        <v>130.58823529411765</v>
      </c>
    </row>
    <row r="112" spans="1:10" ht="12.75">
      <c r="A112" s="107">
        <v>6</v>
      </c>
      <c r="B112" s="286" t="str">
        <f>B83</f>
        <v>Eelen Bryan</v>
      </c>
      <c r="C112" s="287"/>
      <c r="D112" s="126">
        <f>C83</f>
        <v>70</v>
      </c>
      <c r="E112" s="5">
        <f aca="true" t="shared" si="5" ref="E112:J112">E85</f>
        <v>4</v>
      </c>
      <c r="F112" s="5">
        <f t="shared" si="5"/>
        <v>140</v>
      </c>
      <c r="G112" s="5">
        <f t="shared" si="5"/>
        <v>36</v>
      </c>
      <c r="H112" s="9">
        <f t="shared" si="5"/>
        <v>3.883888888888889</v>
      </c>
      <c r="I112" s="5">
        <f t="shared" si="5"/>
        <v>17</v>
      </c>
      <c r="J112" s="56">
        <f t="shared" si="5"/>
        <v>200</v>
      </c>
    </row>
    <row r="113" spans="1:10" ht="12.75">
      <c r="A113" s="106">
        <v>7</v>
      </c>
      <c r="B113" s="286" t="str">
        <f>B90</f>
        <v>Roest Michael</v>
      </c>
      <c r="C113" s="287"/>
      <c r="D113" s="125">
        <f>C90</f>
        <v>70</v>
      </c>
      <c r="E113" s="4">
        <f aca="true" t="shared" si="6" ref="E113:J113">E92</f>
        <v>4</v>
      </c>
      <c r="F113" s="4">
        <f t="shared" si="6"/>
        <v>140</v>
      </c>
      <c r="G113" s="4">
        <f t="shared" si="6"/>
        <v>33</v>
      </c>
      <c r="H113" s="6">
        <f t="shared" si="6"/>
        <v>4.237424242424242</v>
      </c>
      <c r="I113" s="4">
        <f t="shared" si="6"/>
        <v>23</v>
      </c>
      <c r="J113" s="152">
        <f t="shared" si="6"/>
        <v>200</v>
      </c>
    </row>
    <row r="114" spans="1:10" ht="12.75">
      <c r="A114" s="17">
        <v>8</v>
      </c>
      <c r="B114" s="289" t="str">
        <f>B97</f>
        <v>Van Hoeck Tim</v>
      </c>
      <c r="C114" s="290"/>
      <c r="D114" s="127">
        <f>C97</f>
        <v>65</v>
      </c>
      <c r="E114" s="8">
        <f aca="true" t="shared" si="7" ref="E114:J114">E99</f>
        <v>2</v>
      </c>
      <c r="F114" s="8">
        <f t="shared" si="7"/>
        <v>119</v>
      </c>
      <c r="G114" s="8">
        <f t="shared" si="7"/>
        <v>41</v>
      </c>
      <c r="H114" s="10">
        <f t="shared" si="7"/>
        <v>2.897439024390244</v>
      </c>
      <c r="I114" s="8">
        <f t="shared" si="7"/>
        <v>15</v>
      </c>
      <c r="J114" s="57">
        <f t="shared" si="7"/>
        <v>183.0769230769231</v>
      </c>
    </row>
    <row r="115" spans="1:10" ht="12.75">
      <c r="A115" s="285" t="s">
        <v>235</v>
      </c>
      <c r="B115" s="255"/>
      <c r="C115" s="255"/>
      <c r="D115" s="256"/>
      <c r="E115" s="110">
        <f>SUM(E107:E114)</f>
        <v>16</v>
      </c>
      <c r="F115" s="110">
        <f>SUM(F107:F114)</f>
        <v>1533</v>
      </c>
      <c r="G115" s="110">
        <f>SUM(G107:G114)</f>
        <v>284</v>
      </c>
      <c r="H115" s="111">
        <f>F115/G115</f>
        <v>5.397887323943662</v>
      </c>
      <c r="I115" s="110">
        <f>MAX(I107:I114)</f>
        <v>70</v>
      </c>
      <c r="J115" s="7">
        <f>SUM(J107:J114)</f>
        <v>1346.7365869424693</v>
      </c>
    </row>
    <row r="116" spans="1:10" s="167" customFormat="1" ht="12.75">
      <c r="A116" s="273" t="s">
        <v>76</v>
      </c>
      <c r="B116" s="274"/>
      <c r="C116" s="274"/>
      <c r="D116" s="274"/>
      <c r="E116" s="274"/>
      <c r="F116" s="275"/>
      <c r="G116" s="275"/>
      <c r="H116" s="279" t="s">
        <v>75</v>
      </c>
      <c r="I116" s="280"/>
      <c r="J116" s="281"/>
    </row>
    <row r="117" spans="1:10" ht="12.75">
      <c r="A117" s="276"/>
      <c r="B117" s="277"/>
      <c r="C117" s="277"/>
      <c r="D117" s="277"/>
      <c r="E117" s="277"/>
      <c r="F117" s="278"/>
      <c r="G117" s="278"/>
      <c r="H117" s="282"/>
      <c r="I117" s="283"/>
      <c r="J117" s="284"/>
    </row>
    <row r="120" spans="1:8" s="29" customFormat="1" ht="12">
      <c r="A120" s="185"/>
      <c r="B120" s="64"/>
      <c r="C120" s="64"/>
      <c r="D120" s="64"/>
      <c r="E120" s="64"/>
      <c r="F120" s="64"/>
      <c r="G120" s="64"/>
      <c r="H120" s="64"/>
    </row>
  </sheetData>
  <sheetProtection/>
  <mergeCells count="39">
    <mergeCell ref="A1:J2"/>
    <mergeCell ref="A3:J4"/>
    <mergeCell ref="A5:J6"/>
    <mergeCell ref="A64:J65"/>
    <mergeCell ref="A7:B7"/>
    <mergeCell ref="A8:J8"/>
    <mergeCell ref="C7:H7"/>
    <mergeCell ref="D12:J14"/>
    <mergeCell ref="A22:D22"/>
    <mergeCell ref="A29:D29"/>
    <mergeCell ref="A116:G117"/>
    <mergeCell ref="H116:J117"/>
    <mergeCell ref="D75:J77"/>
    <mergeCell ref="A85:D85"/>
    <mergeCell ref="A92:D92"/>
    <mergeCell ref="A99:D99"/>
    <mergeCell ref="A115:D115"/>
    <mergeCell ref="B108:C108"/>
    <mergeCell ref="B109:C109"/>
    <mergeCell ref="B110:C110"/>
    <mergeCell ref="A36:D36"/>
    <mergeCell ref="A43:D43"/>
    <mergeCell ref="B113:C113"/>
    <mergeCell ref="A50:D50"/>
    <mergeCell ref="A70:B70"/>
    <mergeCell ref="C70:H70"/>
    <mergeCell ref="A71:J71"/>
    <mergeCell ref="A66:J67"/>
    <mergeCell ref="A68:J69"/>
    <mergeCell ref="A15:C15"/>
    <mergeCell ref="A78:C78"/>
    <mergeCell ref="B114:C114"/>
    <mergeCell ref="B104:C104"/>
    <mergeCell ref="B105:C105"/>
    <mergeCell ref="B106:C106"/>
    <mergeCell ref="B107:C107"/>
    <mergeCell ref="B111:C111"/>
    <mergeCell ref="A103:J103"/>
    <mergeCell ref="B112:C112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6211"/>
  <dimension ref="A1:J120"/>
  <sheetViews>
    <sheetView zoomScale="104" zoomScaleNormal="104" zoomScalePageLayoutView="0" workbookViewId="0" topLeftCell="A82">
      <selection activeCell="H116" sqref="A1:J117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140625" style="0" customWidth="1"/>
    <col min="4" max="4" width="18.57421875" style="0" customWidth="1"/>
    <col min="5" max="5" width="5.2812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42187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42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1:10" ht="17.25" customHeight="1">
      <c r="A15" s="361" t="s">
        <v>77</v>
      </c>
      <c r="B15" s="362"/>
      <c r="C15" s="363"/>
      <c r="H15" t="s">
        <v>26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66">
        <f>'Du spelers'!A20</f>
        <v>1</v>
      </c>
      <c r="B20" s="32" t="str">
        <f>'Du spelers'!B20</f>
        <v>Bouerdick Tobias</v>
      </c>
      <c r="C20" s="70">
        <f>'Du spelers'!C20</f>
        <v>250</v>
      </c>
      <c r="D20" s="72" t="str">
        <f>'Sessie 4,5,6'!B25</f>
        <v>Snellen Hans jr.</v>
      </c>
      <c r="E20" s="4">
        <f>'Sessie 4,5,6'!E24</f>
        <v>2</v>
      </c>
      <c r="F20" s="4">
        <f>'Sessie 4,5,6'!F24</f>
        <v>250</v>
      </c>
      <c r="G20" s="4">
        <f>'Sessie 4,5,6'!G24</f>
        <v>18</v>
      </c>
      <c r="H20" s="6">
        <f>'Sessie 4,5,6'!H24</f>
        <v>13.883888888888889</v>
      </c>
      <c r="I20" s="4">
        <f>'Sessie 4,5,6'!I24</f>
        <v>68</v>
      </c>
      <c r="J20" s="38">
        <f>'Sessie 4,5,6'!J24</f>
        <v>100</v>
      </c>
    </row>
    <row r="21" spans="1:10" ht="12.75">
      <c r="A21" s="107">
        <v>1</v>
      </c>
      <c r="B21" s="33" t="str">
        <f>B20</f>
        <v>Bouerdick Tobias</v>
      </c>
      <c r="C21" s="108">
        <f>C20</f>
        <v>250</v>
      </c>
      <c r="D21" s="109" t="str">
        <f>'Sessie 4,5,6'!B50</f>
        <v>Van Hees Stef</v>
      </c>
      <c r="E21" s="8">
        <f>'Sessie 4,5,6'!E51</f>
        <v>0</v>
      </c>
      <c r="F21" s="8">
        <f>'Sessie 4,5,6'!F51</f>
        <v>179</v>
      </c>
      <c r="G21" s="8">
        <f>'Sessie 4,5,6'!G51</f>
        <v>11</v>
      </c>
      <c r="H21" s="10">
        <f>'Sessie 4,5,6'!H51</f>
        <v>16.267727272727274</v>
      </c>
      <c r="I21" s="8">
        <f>'Sessie 4,5,6'!I51</f>
        <v>105</v>
      </c>
      <c r="J21" s="57">
        <f>'Sessie 4,5,6'!J51</f>
        <v>71.6</v>
      </c>
    </row>
    <row r="22" spans="1:10" ht="12.75">
      <c r="A22" s="285" t="s">
        <v>235</v>
      </c>
      <c r="B22" s="255"/>
      <c r="C22" s="255"/>
      <c r="D22" s="256"/>
      <c r="E22" s="168">
        <f>SUM(E20:E21)</f>
        <v>2</v>
      </c>
      <c r="F22" s="168">
        <f>SUM(F20:F21)</f>
        <v>429</v>
      </c>
      <c r="G22" s="168">
        <f>SUM(G20:G21)</f>
        <v>29</v>
      </c>
      <c r="H22" s="169">
        <f>F22/G22-0.005</f>
        <v>14.78810344827586</v>
      </c>
      <c r="I22" s="168">
        <f>MAX(I20:I21)</f>
        <v>105</v>
      </c>
      <c r="J22" s="170">
        <f>SUM(J20:J21)</f>
        <v>171.6</v>
      </c>
    </row>
    <row r="23" spans="2:4" ht="6.75" customHeight="1">
      <c r="B23" s="55"/>
      <c r="C23" s="55"/>
      <c r="D23" s="74"/>
    </row>
    <row r="24" spans="1:10" ht="12.75">
      <c r="A24" s="61"/>
      <c r="B24" s="58" t="s">
        <v>34</v>
      </c>
      <c r="C24" s="58" t="s">
        <v>38</v>
      </c>
      <c r="D24" s="20" t="s">
        <v>0</v>
      </c>
      <c r="E24" s="12" t="s">
        <v>12</v>
      </c>
      <c r="F24" s="12" t="s">
        <v>1</v>
      </c>
      <c r="G24" s="12" t="s">
        <v>2</v>
      </c>
      <c r="H24" s="12" t="s">
        <v>3</v>
      </c>
      <c r="I24" s="12" t="s">
        <v>4</v>
      </c>
      <c r="J24" s="13" t="s">
        <v>30</v>
      </c>
    </row>
    <row r="25" spans="1:10" ht="12.75">
      <c r="A25" s="62" t="s">
        <v>33</v>
      </c>
      <c r="B25" s="59" t="s">
        <v>35</v>
      </c>
      <c r="C25" s="59" t="s">
        <v>39</v>
      </c>
      <c r="D25" s="21" t="s">
        <v>6</v>
      </c>
      <c r="E25" s="15" t="s">
        <v>13</v>
      </c>
      <c r="F25" s="15" t="s">
        <v>1</v>
      </c>
      <c r="G25" s="15" t="s">
        <v>9</v>
      </c>
      <c r="H25" s="15" t="s">
        <v>5</v>
      </c>
      <c r="I25" s="15" t="s">
        <v>14</v>
      </c>
      <c r="J25" s="16" t="s">
        <v>31</v>
      </c>
    </row>
    <row r="26" spans="1:10" ht="12.75">
      <c r="A26" s="63"/>
      <c r="B26" s="60" t="s">
        <v>36</v>
      </c>
      <c r="C26" s="60" t="s">
        <v>40</v>
      </c>
      <c r="D26" s="22" t="s">
        <v>7</v>
      </c>
      <c r="E26" s="18" t="s">
        <v>15</v>
      </c>
      <c r="F26" s="18" t="s">
        <v>8</v>
      </c>
      <c r="G26" s="18" t="s">
        <v>97</v>
      </c>
      <c r="H26" s="18" t="s">
        <v>10</v>
      </c>
      <c r="I26" s="18" t="s">
        <v>238</v>
      </c>
      <c r="J26" s="19" t="s">
        <v>32</v>
      </c>
    </row>
    <row r="27" spans="1:10" ht="12.75">
      <c r="A27" s="66">
        <f>'Du spelers'!A29</f>
        <v>2</v>
      </c>
      <c r="B27" s="32" t="str">
        <f>'Du spelers'!B29</f>
        <v>Blondeel Simon</v>
      </c>
      <c r="C27" s="70">
        <f>'Du spelers'!C29</f>
        <v>200</v>
      </c>
      <c r="D27" s="72" t="str">
        <f>'Sessie 1,2,3'!B40</f>
        <v>Dieu Gérôme</v>
      </c>
      <c r="E27" s="4">
        <f>'Sessie 1,2,3'!E41</f>
        <v>2</v>
      </c>
      <c r="F27" s="4">
        <f>'Sessie 1,2,3'!F41</f>
        <v>200</v>
      </c>
      <c r="G27" s="4">
        <f>'Sessie 1,2,3'!G41</f>
        <v>13</v>
      </c>
      <c r="H27" s="6">
        <f>'Sessie 1,2,3'!H41</f>
        <v>15.379615384615384</v>
      </c>
      <c r="I27" s="4">
        <f>'Sessie 1,2,3'!I41</f>
        <v>57</v>
      </c>
      <c r="J27" s="38">
        <f>'Sessie 1,2,3'!J41</f>
        <v>100</v>
      </c>
    </row>
    <row r="28" spans="1:10" ht="12.75">
      <c r="A28" s="107">
        <v>2</v>
      </c>
      <c r="B28" s="33" t="str">
        <f>B27</f>
        <v>Blondeel Simon</v>
      </c>
      <c r="C28" s="108">
        <f>C27</f>
        <v>200</v>
      </c>
      <c r="D28" s="109" t="str">
        <f>'Sessie 4,5,6'!B57</f>
        <v>van den Hooff Stephan</v>
      </c>
      <c r="E28" s="8">
        <f>'Sessie 4,5,6'!E56</f>
        <v>2</v>
      </c>
      <c r="F28" s="8">
        <f>'Sessie 4,5,6'!F56</f>
        <v>200</v>
      </c>
      <c r="G28" s="8">
        <f>'Sessie 4,5,6'!G56</f>
        <v>13</v>
      </c>
      <c r="H28" s="10">
        <f>'Sessie 4,5,6'!H56</f>
        <v>15.379615384615384</v>
      </c>
      <c r="I28" s="8">
        <f>'Sessie 4,5,6'!I56</f>
        <v>117</v>
      </c>
      <c r="J28" s="57">
        <f>'Sessie 4,5,6'!J56</f>
        <v>100</v>
      </c>
    </row>
    <row r="29" spans="1:10" ht="12.75">
      <c r="A29" s="285" t="s">
        <v>235</v>
      </c>
      <c r="B29" s="255"/>
      <c r="C29" s="255"/>
      <c r="D29" s="256"/>
      <c r="E29" s="168">
        <f>SUM(E27:E28)</f>
        <v>4</v>
      </c>
      <c r="F29" s="168">
        <f>SUM(F27:F28)</f>
        <v>400</v>
      </c>
      <c r="G29" s="168">
        <f>SUM(G27:G28)</f>
        <v>26</v>
      </c>
      <c r="H29" s="169">
        <f>F29/G29-0.005</f>
        <v>15.379615384615384</v>
      </c>
      <c r="I29" s="168">
        <f>MAX(I27:I28)</f>
        <v>117</v>
      </c>
      <c r="J29" s="170">
        <f>SUM(J27:J28)</f>
        <v>200</v>
      </c>
    </row>
    <row r="30" spans="2:4" ht="6.75" customHeight="1">
      <c r="B30" s="55"/>
      <c r="C30" s="55"/>
      <c r="D30" s="74"/>
    </row>
    <row r="31" spans="1:10" ht="12.75">
      <c r="A31" s="61"/>
      <c r="B31" s="58" t="s">
        <v>34</v>
      </c>
      <c r="C31" s="58" t="s">
        <v>38</v>
      </c>
      <c r="D31" s="20" t="s">
        <v>0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6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7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66">
        <f>'Du spelers'!A38</f>
        <v>3</v>
      </c>
      <c r="B34" s="32" t="str">
        <f>'Du spelers'!B38</f>
        <v>Kather Torben</v>
      </c>
      <c r="C34" s="70">
        <f>'Du spelers'!C38</f>
        <v>160</v>
      </c>
      <c r="D34" s="72" t="str">
        <f>'Sessie 1,2,3'!B38</f>
        <v>Bongers Joey</v>
      </c>
      <c r="E34" s="4">
        <f>'Sessie 1,2,3'!E37</f>
        <v>2</v>
      </c>
      <c r="F34" s="4">
        <f>'Sessie 1,2,3'!F37</f>
        <v>160</v>
      </c>
      <c r="G34" s="4">
        <f>'Sessie 1,2,3'!G37</f>
        <v>12</v>
      </c>
      <c r="H34" s="6">
        <f>'Sessie 1,2,3'!H37</f>
        <v>13.328333333333333</v>
      </c>
      <c r="I34" s="4">
        <f>'Sessie 1,2,3'!I37</f>
        <v>39</v>
      </c>
      <c r="J34" s="38">
        <f>'Sessie 1,2,3'!J37</f>
        <v>100</v>
      </c>
    </row>
    <row r="35" spans="1:10" ht="12.75">
      <c r="A35" s="107">
        <v>3</v>
      </c>
      <c r="B35" s="33" t="str">
        <f>B34</f>
        <v>Kather Torben</v>
      </c>
      <c r="C35" s="108">
        <f>C34</f>
        <v>160</v>
      </c>
      <c r="D35" s="109" t="str">
        <f>'Sessie 4,5,6'!B18</f>
        <v>Wittemans Dimitri</v>
      </c>
      <c r="E35" s="8">
        <f>'Sessie 4,5,6'!E19</f>
        <v>0</v>
      </c>
      <c r="F35" s="8">
        <f>'Sessie 4,5,6'!F19</f>
        <v>91</v>
      </c>
      <c r="G35" s="8">
        <f>'Sessie 4,5,6'!G19</f>
        <v>18</v>
      </c>
      <c r="H35" s="10">
        <f>'Sessie 4,5,6'!H19</f>
        <v>5.0505555555555555</v>
      </c>
      <c r="I35" s="8">
        <f>'Sessie 4,5,6'!I19</f>
        <v>27</v>
      </c>
      <c r="J35" s="57">
        <f>'Sessie 4,5,6'!J19</f>
        <v>56.875</v>
      </c>
    </row>
    <row r="36" spans="1:10" ht="12.75">
      <c r="A36" s="285" t="s">
        <v>235</v>
      </c>
      <c r="B36" s="255"/>
      <c r="C36" s="255"/>
      <c r="D36" s="256"/>
      <c r="E36" s="168">
        <f>SUM(E34:E35)</f>
        <v>2</v>
      </c>
      <c r="F36" s="168">
        <f>SUM(F34:F35)</f>
        <v>251</v>
      </c>
      <c r="G36" s="168">
        <f>SUM(G34:G35)</f>
        <v>30</v>
      </c>
      <c r="H36" s="169">
        <f>F36/G36-0.005</f>
        <v>8.361666666666666</v>
      </c>
      <c r="I36" s="168">
        <f>MAX(I34:I35)</f>
        <v>39</v>
      </c>
      <c r="J36" s="170">
        <f>SUM(J34:J35)</f>
        <v>156.875</v>
      </c>
    </row>
    <row r="37" spans="2:4" ht="6.75" customHeight="1">
      <c r="B37" s="55"/>
      <c r="C37" s="55"/>
      <c r="D37" s="74"/>
    </row>
    <row r="38" spans="1:10" ht="12.75">
      <c r="A38" s="61"/>
      <c r="B38" s="58" t="s">
        <v>34</v>
      </c>
      <c r="C38" s="58" t="s">
        <v>38</v>
      </c>
      <c r="D38" s="20" t="s">
        <v>0</v>
      </c>
      <c r="E38" s="12" t="s">
        <v>12</v>
      </c>
      <c r="F38" s="12" t="s">
        <v>1</v>
      </c>
      <c r="G38" s="12" t="s">
        <v>2</v>
      </c>
      <c r="H38" s="12" t="s">
        <v>3</v>
      </c>
      <c r="I38" s="12" t="s">
        <v>4</v>
      </c>
      <c r="J38" s="13" t="s">
        <v>30</v>
      </c>
    </row>
    <row r="39" spans="1:10" ht="12.75">
      <c r="A39" s="62" t="s">
        <v>33</v>
      </c>
      <c r="B39" s="59" t="s">
        <v>35</v>
      </c>
      <c r="C39" s="59" t="s">
        <v>39</v>
      </c>
      <c r="D39" s="21" t="s">
        <v>6</v>
      </c>
      <c r="E39" s="15" t="s">
        <v>13</v>
      </c>
      <c r="F39" s="15" t="s">
        <v>1</v>
      </c>
      <c r="G39" s="15" t="s">
        <v>9</v>
      </c>
      <c r="H39" s="15" t="s">
        <v>5</v>
      </c>
      <c r="I39" s="15" t="s">
        <v>14</v>
      </c>
      <c r="J39" s="16" t="s">
        <v>31</v>
      </c>
    </row>
    <row r="40" spans="1:10" ht="12.75">
      <c r="A40" s="63"/>
      <c r="B40" s="60" t="s">
        <v>36</v>
      </c>
      <c r="C40" s="60" t="s">
        <v>40</v>
      </c>
      <c r="D40" s="22" t="s">
        <v>7</v>
      </c>
      <c r="E40" s="18" t="s">
        <v>15</v>
      </c>
      <c r="F40" s="18" t="s">
        <v>8</v>
      </c>
      <c r="G40" s="18" t="s">
        <v>97</v>
      </c>
      <c r="H40" s="18" t="s">
        <v>10</v>
      </c>
      <c r="I40" s="18" t="s">
        <v>238</v>
      </c>
      <c r="J40" s="19" t="s">
        <v>32</v>
      </c>
    </row>
    <row r="41" spans="1:10" ht="12.75">
      <c r="A41" s="66">
        <f>'Du spelers'!A47</f>
        <v>4</v>
      </c>
      <c r="B41" s="32" t="str">
        <f>'Du spelers'!B47</f>
        <v>Sauerbier Daniel</v>
      </c>
      <c r="C41" s="70">
        <f>'Du spelers'!C47</f>
        <v>130</v>
      </c>
      <c r="D41" s="72" t="str">
        <f>'Sessie 4,5,6'!B22</f>
        <v>Schuurmans Jasper</v>
      </c>
      <c r="E41" s="4">
        <f>'Sessie 4,5,6'!E21</f>
        <v>0</v>
      </c>
      <c r="F41" s="4">
        <f>'Sessie 4,5,6'!F21</f>
        <v>91</v>
      </c>
      <c r="G41" s="4">
        <f>'Sessie 4,5,6'!G21</f>
        <v>17</v>
      </c>
      <c r="H41" s="6">
        <f>'Sessie 4,5,6'!H21</f>
        <v>5.347941176470588</v>
      </c>
      <c r="I41" s="4">
        <f>'Sessie 4,5,6'!I21</f>
        <v>16</v>
      </c>
      <c r="J41" s="38">
        <f>'Sessie 4,5,6'!J21</f>
        <v>70</v>
      </c>
    </row>
    <row r="42" spans="1:10" ht="12.75">
      <c r="A42" s="107">
        <v>4</v>
      </c>
      <c r="B42" s="33" t="str">
        <f>B41</f>
        <v>Sauerbier Daniel</v>
      </c>
      <c r="C42" s="108">
        <f>C41</f>
        <v>130</v>
      </c>
      <c r="D42" s="109" t="str">
        <f>'Sessie 4,5,6'!B59</f>
        <v>Dresselaers Geoffrey</v>
      </c>
      <c r="E42" s="8">
        <f>'Sessie 4,5,6'!E60</f>
        <v>2</v>
      </c>
      <c r="F42" s="8">
        <f>'Sessie 4,5,6'!F60</f>
        <v>130</v>
      </c>
      <c r="G42" s="8">
        <f>'Sessie 4,5,6'!G60</f>
        <v>20</v>
      </c>
      <c r="H42" s="10">
        <f>'Sessie 4,5,6'!H60</f>
        <v>6.495</v>
      </c>
      <c r="I42" s="8">
        <f>'Sessie 4,5,6'!I60</f>
        <v>26</v>
      </c>
      <c r="J42" s="57">
        <f>'Sessie 4,5,6'!J60</f>
        <v>100</v>
      </c>
    </row>
    <row r="43" spans="1:10" ht="12.75">
      <c r="A43" s="285" t="s">
        <v>235</v>
      </c>
      <c r="B43" s="255"/>
      <c r="C43" s="255"/>
      <c r="D43" s="256"/>
      <c r="E43" s="168">
        <f>SUM(E41:E42)</f>
        <v>2</v>
      </c>
      <c r="F43" s="168">
        <f>SUM(F41:F42)</f>
        <v>221</v>
      </c>
      <c r="G43" s="168">
        <f>SUM(G41:G42)</f>
        <v>37</v>
      </c>
      <c r="H43" s="169">
        <f>F43/G43-0.005</f>
        <v>5.967972972972973</v>
      </c>
      <c r="I43" s="168">
        <f>MAX(I41:I42)</f>
        <v>26</v>
      </c>
      <c r="J43" s="170">
        <f>SUM(J41:J42)</f>
        <v>170</v>
      </c>
    </row>
    <row r="44" spans="2:4" ht="6.75" customHeight="1">
      <c r="B44" s="55"/>
      <c r="C44" s="55"/>
      <c r="D44" s="74"/>
    </row>
    <row r="45" spans="1:10" ht="12.75">
      <c r="A45" s="61"/>
      <c r="B45" s="58" t="s">
        <v>34</v>
      </c>
      <c r="C45" s="58" t="s">
        <v>38</v>
      </c>
      <c r="D45" s="20" t="s">
        <v>0</v>
      </c>
      <c r="E45" s="12" t="s">
        <v>12</v>
      </c>
      <c r="F45" s="12" t="s">
        <v>1</v>
      </c>
      <c r="G45" s="12" t="s">
        <v>2</v>
      </c>
      <c r="H45" s="12" t="s">
        <v>3</v>
      </c>
      <c r="I45" s="12" t="s">
        <v>4</v>
      </c>
      <c r="J45" s="13" t="s">
        <v>30</v>
      </c>
    </row>
    <row r="46" spans="1:10" ht="12.75">
      <c r="A46" s="62" t="s">
        <v>33</v>
      </c>
      <c r="B46" s="59" t="s">
        <v>35</v>
      </c>
      <c r="C46" s="59" t="s">
        <v>39</v>
      </c>
      <c r="D46" s="21" t="s">
        <v>6</v>
      </c>
      <c r="E46" s="15" t="s">
        <v>13</v>
      </c>
      <c r="F46" s="15" t="s">
        <v>1</v>
      </c>
      <c r="G46" s="15" t="s">
        <v>9</v>
      </c>
      <c r="H46" s="15" t="s">
        <v>5</v>
      </c>
      <c r="I46" s="15" t="s">
        <v>14</v>
      </c>
      <c r="J46" s="16" t="s">
        <v>31</v>
      </c>
    </row>
    <row r="47" spans="1:10" ht="12.75">
      <c r="A47" s="63"/>
      <c r="B47" s="60" t="s">
        <v>36</v>
      </c>
      <c r="C47" s="60" t="s">
        <v>40</v>
      </c>
      <c r="D47" s="22" t="s">
        <v>7</v>
      </c>
      <c r="E47" s="18" t="s">
        <v>15</v>
      </c>
      <c r="F47" s="18" t="s">
        <v>8</v>
      </c>
      <c r="G47" s="18" t="s">
        <v>97</v>
      </c>
      <c r="H47" s="18" t="s">
        <v>10</v>
      </c>
      <c r="I47" s="18" t="s">
        <v>238</v>
      </c>
      <c r="J47" s="19" t="s">
        <v>32</v>
      </c>
    </row>
    <row r="48" spans="1:10" ht="12.75">
      <c r="A48" s="66">
        <f>'Du spelers'!A56</f>
        <v>5</v>
      </c>
      <c r="B48" s="32" t="str">
        <f>'Du spelers'!B56</f>
        <v>Back Marcel</v>
      </c>
      <c r="C48" s="70">
        <f>'Du spelers'!C56</f>
        <v>110</v>
      </c>
      <c r="D48" s="72" t="str">
        <f>'Sessie 1,2,3'!B27</f>
        <v>Godfroid Amalric</v>
      </c>
      <c r="E48" s="4">
        <f>'Sessie 1,2,3'!E28</f>
        <v>2</v>
      </c>
      <c r="F48" s="4">
        <f>'Sessie 1,2,3'!F28</f>
        <v>110</v>
      </c>
      <c r="G48" s="4">
        <f>'Sessie 1,2,3'!G28</f>
        <v>17</v>
      </c>
      <c r="H48" s="6">
        <f>'Sessie 1,2,3'!H28</f>
        <v>6.465588235294118</v>
      </c>
      <c r="I48" s="4">
        <f>'Sessie 1,2,3'!I28</f>
        <v>18</v>
      </c>
      <c r="J48" s="38">
        <f>'Sessie 1,2,3'!J28</f>
        <v>100</v>
      </c>
    </row>
    <row r="49" spans="1:10" ht="12.75">
      <c r="A49" s="107">
        <v>5</v>
      </c>
      <c r="B49" s="33" t="str">
        <f>B48</f>
        <v>Back Marcel</v>
      </c>
      <c r="C49" s="108">
        <f>C48</f>
        <v>110</v>
      </c>
      <c r="D49" s="109" t="str">
        <f>'Sessie 4,5,6'!B44</f>
        <v>Reutelingsperger Roy</v>
      </c>
      <c r="E49" s="8">
        <f>'Sessie 4,5,6'!E43</f>
        <v>2</v>
      </c>
      <c r="F49" s="8">
        <f>'Sessie 4,5,6'!F43</f>
        <v>110</v>
      </c>
      <c r="G49" s="8">
        <f>'Sessie 4,5,6'!G43</f>
        <v>18</v>
      </c>
      <c r="H49" s="10">
        <f>'Sessie 4,5,6'!H43</f>
        <v>6.106111111111111</v>
      </c>
      <c r="I49" s="8">
        <f>'Sessie 4,5,6'!I43</f>
        <v>33</v>
      </c>
      <c r="J49" s="57">
        <f>'Sessie 4,5,6'!J43</f>
        <v>100</v>
      </c>
    </row>
    <row r="50" spans="1:10" ht="12.75">
      <c r="A50" s="285" t="s">
        <v>235</v>
      </c>
      <c r="B50" s="255"/>
      <c r="C50" s="255"/>
      <c r="D50" s="256"/>
      <c r="E50" s="168">
        <f>SUM(E48:E49)</f>
        <v>4</v>
      </c>
      <c r="F50" s="168">
        <f>SUM(F48:F49)</f>
        <v>220</v>
      </c>
      <c r="G50" s="168">
        <f>SUM(G48:G49)</f>
        <v>35</v>
      </c>
      <c r="H50" s="169">
        <f>F50/G50-0.005</f>
        <v>6.280714285714286</v>
      </c>
      <c r="I50" s="168">
        <f>MAX(I48:I49)</f>
        <v>33</v>
      </c>
      <c r="J50" s="170">
        <f>SUM(J48:J49)</f>
        <v>200</v>
      </c>
    </row>
    <row r="51" spans="2:4" ht="5.25" customHeight="1">
      <c r="B51" s="55"/>
      <c r="C51" s="55"/>
      <c r="D51" s="74"/>
    </row>
    <row r="52" spans="1:8" s="29" customFormat="1" ht="12">
      <c r="A52" s="185"/>
      <c r="B52" s="64"/>
      <c r="C52" s="64"/>
      <c r="D52" s="64"/>
      <c r="E52" s="64"/>
      <c r="F52" s="64"/>
      <c r="G52" s="64"/>
      <c r="H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24.7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64"/>
      <c r="B70" s="265"/>
      <c r="C70" s="269" t="s">
        <v>183</v>
      </c>
      <c r="D70" s="270"/>
      <c r="E70" s="270"/>
      <c r="F70" s="270"/>
      <c r="G70" s="270"/>
      <c r="H70" s="270"/>
      <c r="J70" s="2"/>
    </row>
    <row r="71" spans="1:10" ht="26.25" customHeight="1" thickBot="1" thickTop="1">
      <c r="A71" s="266" t="s">
        <v>201</v>
      </c>
      <c r="B71" s="267"/>
      <c r="C71" s="267"/>
      <c r="D71" s="267"/>
      <c r="E71" s="267"/>
      <c r="F71" s="267"/>
      <c r="G71" s="267"/>
      <c r="H71" s="267"/>
      <c r="I71" s="267"/>
      <c r="J71" s="268"/>
    </row>
    <row r="72" ht="6.75" customHeight="1" thickTop="1"/>
    <row r="73" spans="2:10" ht="12.75">
      <c r="B73" s="3" t="s">
        <v>196</v>
      </c>
      <c r="C73" s="3"/>
      <c r="D73" s="3"/>
      <c r="F73" s="3" t="s">
        <v>197</v>
      </c>
      <c r="G73" s="3"/>
      <c r="H73" s="3"/>
      <c r="I73" s="3"/>
      <c r="J73" s="3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42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1:10" ht="17.25" customHeight="1">
      <c r="A78" s="361" t="s">
        <v>77</v>
      </c>
      <c r="B78" s="362"/>
      <c r="C78" s="363"/>
      <c r="H78" t="s">
        <v>26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66">
        <f>'Du spelers'!A83</f>
        <v>6</v>
      </c>
      <c r="B83" s="32" t="str">
        <f>'Du spelers'!B83</f>
        <v>Blondeel Lukas</v>
      </c>
      <c r="C83" s="70">
        <f>'Du spelers'!C83</f>
        <v>100</v>
      </c>
      <c r="D83" s="72" t="str">
        <f>'Sessie 1,2,3'!B25</f>
        <v>Glissenaar Silvy</v>
      </c>
      <c r="E83" s="4">
        <f>'Sessie 1,2,3'!E24</f>
        <v>2</v>
      </c>
      <c r="F83" s="4">
        <f>'Sessie 1,2,3'!F24</f>
        <v>100</v>
      </c>
      <c r="G83" s="4">
        <f>'Sessie 1,2,3'!G24</f>
        <v>10</v>
      </c>
      <c r="H83" s="6">
        <f>'Sessie 1,2,3'!H24</f>
        <v>9.995</v>
      </c>
      <c r="I83" s="4">
        <f>'Sessie 1,2,3'!I24</f>
        <v>34</v>
      </c>
      <c r="J83" s="38">
        <f>'Sessie 1,2,3'!J24</f>
        <v>100</v>
      </c>
    </row>
    <row r="84" spans="1:10" ht="12.75">
      <c r="A84" s="107">
        <v>6</v>
      </c>
      <c r="B84" s="33" t="str">
        <f>B83</f>
        <v>Blondeel Lukas</v>
      </c>
      <c r="C84" s="108">
        <f>C83</f>
        <v>100</v>
      </c>
      <c r="D84" s="109" t="str">
        <f>'Sessie 1,2,3'!B59</f>
        <v>Eelen Bryan</v>
      </c>
      <c r="E84" s="8">
        <f>'Sessie 1,2,3'!E60</f>
        <v>0</v>
      </c>
      <c r="F84" s="8">
        <f>'Sessie 1,2,3'!F60</f>
        <v>96</v>
      </c>
      <c r="G84" s="8">
        <f>'Sessie 1,2,3'!G60</f>
        <v>15</v>
      </c>
      <c r="H84" s="10">
        <f>'Sessie 1,2,3'!H60</f>
        <v>6.3950000000000005</v>
      </c>
      <c r="I84" s="8">
        <f>'Sessie 1,2,3'!I60</f>
        <v>29</v>
      </c>
      <c r="J84" s="57">
        <f>'Sessie 1,2,3'!J60</f>
        <v>96</v>
      </c>
    </row>
    <row r="85" spans="1:10" ht="12.75">
      <c r="A85" s="285" t="s">
        <v>235</v>
      </c>
      <c r="B85" s="255"/>
      <c r="C85" s="255"/>
      <c r="D85" s="256"/>
      <c r="E85" s="168">
        <f>SUM(E83:E84)</f>
        <v>2</v>
      </c>
      <c r="F85" s="168">
        <f>SUM(F83:F84)</f>
        <v>196</v>
      </c>
      <c r="G85" s="168">
        <f>SUM(G83:G84)</f>
        <v>25</v>
      </c>
      <c r="H85" s="169">
        <f>F85/G85-0.005</f>
        <v>7.835</v>
      </c>
      <c r="I85" s="168">
        <f>MAX(I83:I84)</f>
        <v>34</v>
      </c>
      <c r="J85" s="170">
        <f>SUM(J83:J84)</f>
        <v>196</v>
      </c>
    </row>
    <row r="86" spans="2:4" ht="6.75" customHeight="1">
      <c r="B86" s="55"/>
      <c r="C86" s="55"/>
      <c r="D86" s="74"/>
    </row>
    <row r="87" spans="1:10" ht="12.75">
      <c r="A87" s="61"/>
      <c r="B87" s="58" t="s">
        <v>34</v>
      </c>
      <c r="C87" s="58" t="s">
        <v>38</v>
      </c>
      <c r="D87" s="20" t="s">
        <v>0</v>
      </c>
      <c r="E87" s="12" t="s">
        <v>12</v>
      </c>
      <c r="F87" s="12" t="s">
        <v>1</v>
      </c>
      <c r="G87" s="12" t="s">
        <v>2</v>
      </c>
      <c r="H87" s="12" t="s">
        <v>3</v>
      </c>
      <c r="I87" s="12" t="s">
        <v>4</v>
      </c>
      <c r="J87" s="13" t="s">
        <v>30</v>
      </c>
    </row>
    <row r="88" spans="1:10" ht="12.75">
      <c r="A88" s="62" t="s">
        <v>33</v>
      </c>
      <c r="B88" s="59" t="s">
        <v>35</v>
      </c>
      <c r="C88" s="59" t="s">
        <v>39</v>
      </c>
      <c r="D88" s="21" t="s">
        <v>6</v>
      </c>
      <c r="E88" s="15" t="s">
        <v>13</v>
      </c>
      <c r="F88" s="15" t="s">
        <v>1</v>
      </c>
      <c r="G88" s="15" t="s">
        <v>9</v>
      </c>
      <c r="H88" s="15" t="s">
        <v>5</v>
      </c>
      <c r="I88" s="15" t="s">
        <v>14</v>
      </c>
      <c r="J88" s="16" t="s">
        <v>31</v>
      </c>
    </row>
    <row r="89" spans="1:10" ht="12.75">
      <c r="A89" s="63"/>
      <c r="B89" s="60" t="s">
        <v>36</v>
      </c>
      <c r="C89" s="60" t="s">
        <v>40</v>
      </c>
      <c r="D89" s="22" t="s">
        <v>7</v>
      </c>
      <c r="E89" s="18" t="s">
        <v>15</v>
      </c>
      <c r="F89" s="18" t="s">
        <v>8</v>
      </c>
      <c r="G89" s="18" t="s">
        <v>97</v>
      </c>
      <c r="H89" s="18" t="s">
        <v>10</v>
      </c>
      <c r="I89" s="18" t="s">
        <v>238</v>
      </c>
      <c r="J89" s="19" t="s">
        <v>32</v>
      </c>
    </row>
    <row r="90" spans="1:10" ht="12.75">
      <c r="A90" s="66">
        <f>'Du spelers'!A92</f>
        <v>7</v>
      </c>
      <c r="B90" s="32" t="str">
        <f>'Du spelers'!B92</f>
        <v>Seibeld Ramon</v>
      </c>
      <c r="C90" s="70">
        <f>'Du spelers'!C92</f>
        <v>75</v>
      </c>
      <c r="D90" s="72" t="str">
        <f>'Sessie 1,2,3'!B50</f>
        <v>Hoogland Dennis</v>
      </c>
      <c r="E90" s="4">
        <f>'Sessie 1,2,3'!E51</f>
        <v>0</v>
      </c>
      <c r="F90" s="4">
        <f>'Sessie 1,2,3'!F51</f>
        <v>69</v>
      </c>
      <c r="G90" s="4">
        <f>'Sessie 1,2,3'!G51</f>
        <v>25</v>
      </c>
      <c r="H90" s="6">
        <f>'Sessie 1,2,3'!H51</f>
        <v>2.755</v>
      </c>
      <c r="I90" s="4">
        <f>'Sessie 1,2,3'!I51</f>
        <v>26</v>
      </c>
      <c r="J90" s="38">
        <f>'Sessie 1,2,3'!J51</f>
        <v>92</v>
      </c>
    </row>
    <row r="91" spans="1:10" ht="12.75">
      <c r="A91" s="107">
        <v>7</v>
      </c>
      <c r="B91" s="33" t="str">
        <f>B90</f>
        <v>Seibeld Ramon</v>
      </c>
      <c r="C91" s="108">
        <f>C90</f>
        <v>75</v>
      </c>
      <c r="D91" s="109" t="str">
        <f>'Sessie 4,5,6'!B34</f>
        <v>Roest Michael</v>
      </c>
      <c r="E91" s="8">
        <f>'Sessie 4,5,6'!E35</f>
        <v>0</v>
      </c>
      <c r="F91" s="8">
        <f>'Sessie 4,5,6'!F35</f>
        <v>55</v>
      </c>
      <c r="G91" s="8">
        <f>'Sessie 4,5,6'!G35</f>
        <v>19</v>
      </c>
      <c r="H91" s="10">
        <f>'Sessie 4,5,6'!H35</f>
        <v>2.8897368421052634</v>
      </c>
      <c r="I91" s="8">
        <f>'Sessie 4,5,6'!I35</f>
        <v>18</v>
      </c>
      <c r="J91" s="57">
        <f>'Sessie 4,5,6'!J35</f>
        <v>73.33333333333333</v>
      </c>
    </row>
    <row r="92" spans="1:10" ht="12.75">
      <c r="A92" s="285" t="s">
        <v>235</v>
      </c>
      <c r="B92" s="255"/>
      <c r="C92" s="255"/>
      <c r="D92" s="256"/>
      <c r="E92" s="168">
        <f>SUM(E90:E91)</f>
        <v>0</v>
      </c>
      <c r="F92" s="168">
        <f>SUM(F90:F91)</f>
        <v>124</v>
      </c>
      <c r="G92" s="168">
        <f>SUM(G90:G91)</f>
        <v>44</v>
      </c>
      <c r="H92" s="169">
        <f>F92/G92-0.005</f>
        <v>2.8131818181818184</v>
      </c>
      <c r="I92" s="168">
        <f>MAX(I90:I91)</f>
        <v>26</v>
      </c>
      <c r="J92" s="170">
        <f>SUM(J90:J91)</f>
        <v>165.33333333333331</v>
      </c>
    </row>
    <row r="93" spans="2:4" ht="6.75" customHeight="1">
      <c r="B93" s="55"/>
      <c r="C93" s="55"/>
      <c r="D93" s="74"/>
    </row>
    <row r="94" spans="1:10" ht="12.75">
      <c r="A94" s="61"/>
      <c r="B94" s="58" t="s">
        <v>34</v>
      </c>
      <c r="C94" s="58" t="s">
        <v>38</v>
      </c>
      <c r="D94" s="20" t="s">
        <v>0</v>
      </c>
      <c r="E94" s="12" t="s">
        <v>12</v>
      </c>
      <c r="F94" s="12" t="s">
        <v>1</v>
      </c>
      <c r="G94" s="12" t="s">
        <v>2</v>
      </c>
      <c r="H94" s="12" t="s">
        <v>3</v>
      </c>
      <c r="I94" s="12" t="s">
        <v>4</v>
      </c>
      <c r="J94" s="13" t="s">
        <v>30</v>
      </c>
    </row>
    <row r="95" spans="1:10" ht="12.75">
      <c r="A95" s="62" t="s">
        <v>33</v>
      </c>
      <c r="B95" s="59" t="s">
        <v>35</v>
      </c>
      <c r="C95" s="59" t="s">
        <v>39</v>
      </c>
      <c r="D95" s="21" t="s">
        <v>6</v>
      </c>
      <c r="E95" s="15" t="s">
        <v>13</v>
      </c>
      <c r="F95" s="15" t="s">
        <v>1</v>
      </c>
      <c r="G95" s="15" t="s">
        <v>9</v>
      </c>
      <c r="H95" s="15" t="s">
        <v>5</v>
      </c>
      <c r="I95" s="15" t="s">
        <v>14</v>
      </c>
      <c r="J95" s="16" t="s">
        <v>31</v>
      </c>
    </row>
    <row r="96" spans="1:10" ht="12.75">
      <c r="A96" s="63"/>
      <c r="B96" s="60" t="s">
        <v>36</v>
      </c>
      <c r="C96" s="60" t="s">
        <v>40</v>
      </c>
      <c r="D96" s="22" t="s">
        <v>7</v>
      </c>
      <c r="E96" s="18" t="s">
        <v>15</v>
      </c>
      <c r="F96" s="18" t="s">
        <v>8</v>
      </c>
      <c r="G96" s="18" t="s">
        <v>97</v>
      </c>
      <c r="H96" s="18" t="s">
        <v>10</v>
      </c>
      <c r="I96" s="18" t="s">
        <v>238</v>
      </c>
      <c r="J96" s="19" t="s">
        <v>32</v>
      </c>
    </row>
    <row r="97" spans="1:10" ht="12.75">
      <c r="A97" s="66">
        <f>'Du spelers'!A101</f>
        <v>8</v>
      </c>
      <c r="B97" s="32" t="str">
        <f>'Du spelers'!B101</f>
        <v>Schramm Anika</v>
      </c>
      <c r="C97" s="70">
        <f>'Du spelers'!C101</f>
        <v>44</v>
      </c>
      <c r="D97" s="72" t="str">
        <f>'Sessie 1,2,3'!B18</f>
        <v>Van Hoeck Tim</v>
      </c>
      <c r="E97" s="4">
        <f>'Sessie 1,2,3'!E19</f>
        <v>2</v>
      </c>
      <c r="F97" s="4">
        <f>'Sessie 1,2,3'!F19</f>
        <v>44</v>
      </c>
      <c r="G97" s="4">
        <f>'Sessie 1,2,3'!G19</f>
        <v>18</v>
      </c>
      <c r="H97" s="6">
        <f>'Sessie 1,2,3'!H19</f>
        <v>2.4394444444444447</v>
      </c>
      <c r="I97" s="4">
        <f>'Sessie 1,2,3'!I19</f>
        <v>9</v>
      </c>
      <c r="J97" s="38">
        <f>'Sessie 1,2,3'!J19</f>
        <v>100</v>
      </c>
    </row>
    <row r="98" spans="1:10" ht="12.75">
      <c r="A98" s="107">
        <v>8</v>
      </c>
      <c r="B98" s="33" t="str">
        <f>B97</f>
        <v>Schramm Anika</v>
      </c>
      <c r="C98" s="108">
        <f>C97</f>
        <v>44</v>
      </c>
      <c r="D98" s="109" t="str">
        <f>'Sessie 4,5,6'!B41</f>
        <v>Marriott Bradley</v>
      </c>
      <c r="E98" s="8">
        <f>'Sessie 4,5,6'!E40</f>
        <v>2</v>
      </c>
      <c r="F98" s="8">
        <f>'Sessie 4,5,6'!F40</f>
        <v>44</v>
      </c>
      <c r="G98" s="8">
        <f>'Sessie 4,5,6'!G40</f>
        <v>28</v>
      </c>
      <c r="H98" s="10">
        <f>'Sessie 4,5,6'!H40</f>
        <v>1.5664285714285715</v>
      </c>
      <c r="I98" s="8">
        <f>'Sessie 4,5,6'!I40</f>
        <v>6</v>
      </c>
      <c r="J98" s="57">
        <f>'Sessie 4,5,6'!J40</f>
        <v>100</v>
      </c>
    </row>
    <row r="99" spans="1:10" ht="12.75">
      <c r="A99" s="285" t="s">
        <v>235</v>
      </c>
      <c r="B99" s="255"/>
      <c r="C99" s="255"/>
      <c r="D99" s="256"/>
      <c r="E99" s="168">
        <f>SUM(E97:E98)</f>
        <v>4</v>
      </c>
      <c r="F99" s="168">
        <f>SUM(F97:F98)</f>
        <v>88</v>
      </c>
      <c r="G99" s="168">
        <f>SUM(G97:G98)</f>
        <v>46</v>
      </c>
      <c r="H99" s="169">
        <f>F99/G99-0.005</f>
        <v>1.9080434782608697</v>
      </c>
      <c r="I99" s="168">
        <f>MAX(I97:I98)</f>
        <v>9</v>
      </c>
      <c r="J99" s="170">
        <f>SUM(J97:J98)</f>
        <v>200</v>
      </c>
    </row>
    <row r="100" spans="2:4" ht="6.75" customHeight="1">
      <c r="B100" s="55"/>
      <c r="C100" s="55"/>
      <c r="D100" s="74"/>
    </row>
    <row r="101" spans="2:4" ht="5.25" customHeight="1">
      <c r="B101" s="55"/>
      <c r="C101" s="55"/>
      <c r="D101" s="74"/>
    </row>
    <row r="102" ht="12.75">
      <c r="A102" s="64"/>
    </row>
    <row r="103" spans="1:10" ht="15.75">
      <c r="A103" s="288" t="s">
        <v>194</v>
      </c>
      <c r="B103" s="263"/>
      <c r="C103" s="263"/>
      <c r="D103" s="263"/>
      <c r="E103" s="263"/>
      <c r="F103" s="263"/>
      <c r="G103" s="263"/>
      <c r="H103" s="263"/>
      <c r="I103" s="263"/>
      <c r="J103" s="261"/>
    </row>
    <row r="104" spans="1:10" ht="12.75">
      <c r="A104" s="61"/>
      <c r="B104" s="291" t="s">
        <v>34</v>
      </c>
      <c r="C104" s="292"/>
      <c r="D104" s="20" t="s">
        <v>43</v>
      </c>
      <c r="E104" s="12" t="s">
        <v>12</v>
      </c>
      <c r="F104" s="12" t="s">
        <v>1</v>
      </c>
      <c r="G104" s="12" t="s">
        <v>2</v>
      </c>
      <c r="H104" s="12" t="s">
        <v>3</v>
      </c>
      <c r="I104" s="12" t="s">
        <v>4</v>
      </c>
      <c r="J104" s="13" t="s">
        <v>30</v>
      </c>
    </row>
    <row r="105" spans="1:10" ht="12.75">
      <c r="A105" s="62" t="s">
        <v>33</v>
      </c>
      <c r="B105" s="293" t="s">
        <v>35</v>
      </c>
      <c r="C105" s="294"/>
      <c r="D105" s="21" t="s">
        <v>45</v>
      </c>
      <c r="E105" s="15" t="s">
        <v>13</v>
      </c>
      <c r="F105" s="15" t="s">
        <v>1</v>
      </c>
      <c r="G105" s="15" t="s">
        <v>9</v>
      </c>
      <c r="H105" s="15" t="s">
        <v>5</v>
      </c>
      <c r="I105" s="15" t="s">
        <v>14</v>
      </c>
      <c r="J105" s="16" t="s">
        <v>31</v>
      </c>
    </row>
    <row r="106" spans="1:10" ht="12.75">
      <c r="A106" s="63"/>
      <c r="B106" s="295" t="s">
        <v>36</v>
      </c>
      <c r="C106" s="296"/>
      <c r="D106" s="22" t="s">
        <v>44</v>
      </c>
      <c r="E106" s="18" t="s">
        <v>15</v>
      </c>
      <c r="F106" s="18" t="s">
        <v>8</v>
      </c>
      <c r="G106" s="18" t="s">
        <v>97</v>
      </c>
      <c r="H106" s="18" t="s">
        <v>10</v>
      </c>
      <c r="I106" s="18" t="s">
        <v>238</v>
      </c>
      <c r="J106" s="19" t="s">
        <v>32</v>
      </c>
    </row>
    <row r="107" spans="1:10" ht="12.75">
      <c r="A107" s="66">
        <v>1</v>
      </c>
      <c r="B107" s="297" t="str">
        <f>B20</f>
        <v>Bouerdick Tobias</v>
      </c>
      <c r="C107" s="298"/>
      <c r="D107" s="114">
        <f>C20</f>
        <v>250</v>
      </c>
      <c r="E107" s="4">
        <f aca="true" t="shared" si="0" ref="E107:J107">E22</f>
        <v>2</v>
      </c>
      <c r="F107" s="4">
        <f t="shared" si="0"/>
        <v>429</v>
      </c>
      <c r="G107" s="4">
        <f t="shared" si="0"/>
        <v>29</v>
      </c>
      <c r="H107" s="6">
        <f t="shared" si="0"/>
        <v>14.78810344827586</v>
      </c>
      <c r="I107" s="4">
        <f t="shared" si="0"/>
        <v>105</v>
      </c>
      <c r="J107" s="38">
        <f t="shared" si="0"/>
        <v>171.6</v>
      </c>
    </row>
    <row r="108" spans="1:10" ht="12.75">
      <c r="A108" s="107">
        <v>2</v>
      </c>
      <c r="B108" s="286" t="str">
        <f>B27</f>
        <v>Blondeel Simon</v>
      </c>
      <c r="C108" s="287"/>
      <c r="D108" s="115">
        <f>C27</f>
        <v>200</v>
      </c>
      <c r="E108" s="5">
        <f aca="true" t="shared" si="1" ref="E108:J108">E29</f>
        <v>4</v>
      </c>
      <c r="F108" s="5">
        <f t="shared" si="1"/>
        <v>400</v>
      </c>
      <c r="G108" s="5">
        <f t="shared" si="1"/>
        <v>26</v>
      </c>
      <c r="H108" s="9">
        <f t="shared" si="1"/>
        <v>15.379615384615384</v>
      </c>
      <c r="I108" s="5">
        <f t="shared" si="1"/>
        <v>117</v>
      </c>
      <c r="J108" s="56">
        <f t="shared" si="1"/>
        <v>200</v>
      </c>
    </row>
    <row r="109" spans="1:10" ht="12.75">
      <c r="A109" s="106">
        <v>3</v>
      </c>
      <c r="B109" s="286" t="str">
        <f>B34</f>
        <v>Kather Torben</v>
      </c>
      <c r="C109" s="287"/>
      <c r="D109" s="114">
        <f>C34</f>
        <v>160</v>
      </c>
      <c r="E109" s="4">
        <f aca="true" t="shared" si="2" ref="E109:J109">E36</f>
        <v>2</v>
      </c>
      <c r="F109" s="4">
        <f t="shared" si="2"/>
        <v>251</v>
      </c>
      <c r="G109" s="4">
        <f t="shared" si="2"/>
        <v>30</v>
      </c>
      <c r="H109" s="6">
        <f t="shared" si="2"/>
        <v>8.361666666666666</v>
      </c>
      <c r="I109" s="4">
        <f t="shared" si="2"/>
        <v>39</v>
      </c>
      <c r="J109" s="152">
        <f t="shared" si="2"/>
        <v>156.875</v>
      </c>
    </row>
    <row r="110" spans="1:10" ht="12.75">
      <c r="A110" s="107">
        <v>4</v>
      </c>
      <c r="B110" s="286" t="str">
        <f>B41</f>
        <v>Sauerbier Daniel</v>
      </c>
      <c r="C110" s="287"/>
      <c r="D110" s="115">
        <f>C41</f>
        <v>130</v>
      </c>
      <c r="E110" s="5">
        <f aca="true" t="shared" si="3" ref="E110:J110">E43</f>
        <v>2</v>
      </c>
      <c r="F110" s="5">
        <f t="shared" si="3"/>
        <v>221</v>
      </c>
      <c r="G110" s="5">
        <f t="shared" si="3"/>
        <v>37</v>
      </c>
      <c r="H110" s="9">
        <f t="shared" si="3"/>
        <v>5.967972972972973</v>
      </c>
      <c r="I110" s="5">
        <f t="shared" si="3"/>
        <v>26</v>
      </c>
      <c r="J110" s="56">
        <f t="shared" si="3"/>
        <v>170</v>
      </c>
    </row>
    <row r="111" spans="1:10" ht="12.75">
      <c r="A111" s="106">
        <v>5</v>
      </c>
      <c r="B111" s="286" t="str">
        <f>B48</f>
        <v>Back Marcel</v>
      </c>
      <c r="C111" s="287"/>
      <c r="D111" s="114">
        <f>C48</f>
        <v>110</v>
      </c>
      <c r="E111" s="4">
        <f aca="true" t="shared" si="4" ref="E111:J111">E50</f>
        <v>4</v>
      </c>
      <c r="F111" s="4">
        <f t="shared" si="4"/>
        <v>220</v>
      </c>
      <c r="G111" s="4">
        <f t="shared" si="4"/>
        <v>35</v>
      </c>
      <c r="H111" s="6">
        <f t="shared" si="4"/>
        <v>6.280714285714286</v>
      </c>
      <c r="I111" s="4">
        <f t="shared" si="4"/>
        <v>33</v>
      </c>
      <c r="J111" s="152">
        <f t="shared" si="4"/>
        <v>200</v>
      </c>
    </row>
    <row r="112" spans="1:10" ht="12.75">
      <c r="A112" s="107">
        <v>6</v>
      </c>
      <c r="B112" s="286" t="str">
        <f>B83</f>
        <v>Blondeel Lukas</v>
      </c>
      <c r="C112" s="287"/>
      <c r="D112" s="115">
        <f>C83</f>
        <v>100</v>
      </c>
      <c r="E112" s="5">
        <f aca="true" t="shared" si="5" ref="E112:J112">E85</f>
        <v>2</v>
      </c>
      <c r="F112" s="5">
        <f t="shared" si="5"/>
        <v>196</v>
      </c>
      <c r="G112" s="5">
        <f t="shared" si="5"/>
        <v>25</v>
      </c>
      <c r="H112" s="9">
        <f t="shared" si="5"/>
        <v>7.835</v>
      </c>
      <c r="I112" s="5">
        <f t="shared" si="5"/>
        <v>34</v>
      </c>
      <c r="J112" s="56">
        <f t="shared" si="5"/>
        <v>196</v>
      </c>
    </row>
    <row r="113" spans="1:10" ht="12.75">
      <c r="A113" s="106">
        <v>7</v>
      </c>
      <c r="B113" s="286" t="str">
        <f>B90</f>
        <v>Seibeld Ramon</v>
      </c>
      <c r="C113" s="287"/>
      <c r="D113" s="114">
        <f>C90</f>
        <v>75</v>
      </c>
      <c r="E113" s="4">
        <f aca="true" t="shared" si="6" ref="E113:J113">E92</f>
        <v>0</v>
      </c>
      <c r="F113" s="4">
        <f t="shared" si="6"/>
        <v>124</v>
      </c>
      <c r="G113" s="4">
        <f t="shared" si="6"/>
        <v>44</v>
      </c>
      <c r="H113" s="6">
        <f t="shared" si="6"/>
        <v>2.8131818181818184</v>
      </c>
      <c r="I113" s="4">
        <f t="shared" si="6"/>
        <v>26</v>
      </c>
      <c r="J113" s="152">
        <f t="shared" si="6"/>
        <v>165.33333333333331</v>
      </c>
    </row>
    <row r="114" spans="1:10" ht="12.75">
      <c r="A114" s="17">
        <v>8</v>
      </c>
      <c r="B114" s="289" t="str">
        <f>B97</f>
        <v>Schramm Anika</v>
      </c>
      <c r="C114" s="290"/>
      <c r="D114" s="116">
        <f>C97</f>
        <v>44</v>
      </c>
      <c r="E114" s="8">
        <f aca="true" t="shared" si="7" ref="E114:J114">E99</f>
        <v>4</v>
      </c>
      <c r="F114" s="8">
        <f t="shared" si="7"/>
        <v>88</v>
      </c>
      <c r="G114" s="8">
        <f t="shared" si="7"/>
        <v>46</v>
      </c>
      <c r="H114" s="10">
        <f t="shared" si="7"/>
        <v>1.9080434782608697</v>
      </c>
      <c r="I114" s="8">
        <f t="shared" si="7"/>
        <v>9</v>
      </c>
      <c r="J114" s="57">
        <f t="shared" si="7"/>
        <v>200</v>
      </c>
    </row>
    <row r="115" spans="1:10" ht="12.75">
      <c r="A115" s="285" t="s">
        <v>235</v>
      </c>
      <c r="B115" s="255"/>
      <c r="C115" s="255"/>
      <c r="D115" s="256"/>
      <c r="E115" s="110">
        <f>SUM(E107:E114)</f>
        <v>20</v>
      </c>
      <c r="F115" s="110">
        <f>SUM(F107:F114)</f>
        <v>1929</v>
      </c>
      <c r="G115" s="110">
        <f>SUM(G107:G114)</f>
        <v>272</v>
      </c>
      <c r="H115" s="111">
        <f>F115/G115</f>
        <v>7.091911764705882</v>
      </c>
      <c r="I115" s="110">
        <f>MAX(I107:I114)</f>
        <v>117</v>
      </c>
      <c r="J115" s="7">
        <f>SUM(J107:J114)</f>
        <v>1459.8083333333332</v>
      </c>
    </row>
    <row r="116" spans="1:10" s="167" customFormat="1" ht="12.75">
      <c r="A116" s="273" t="s">
        <v>76</v>
      </c>
      <c r="B116" s="274"/>
      <c r="C116" s="274"/>
      <c r="D116" s="274"/>
      <c r="E116" s="274"/>
      <c r="F116" s="275"/>
      <c r="G116" s="275"/>
      <c r="H116" s="279" t="s">
        <v>75</v>
      </c>
      <c r="I116" s="280"/>
      <c r="J116" s="281"/>
    </row>
    <row r="117" spans="1:10" ht="12.75">
      <c r="A117" s="276"/>
      <c r="B117" s="277"/>
      <c r="C117" s="277"/>
      <c r="D117" s="277"/>
      <c r="E117" s="277"/>
      <c r="F117" s="278"/>
      <c r="G117" s="278"/>
      <c r="H117" s="282"/>
      <c r="I117" s="283"/>
      <c r="J117" s="284"/>
    </row>
    <row r="120" spans="1:8" s="29" customFormat="1" ht="12">
      <c r="A120" s="185"/>
      <c r="B120" s="64"/>
      <c r="C120" s="64"/>
      <c r="D120" s="64"/>
      <c r="E120" s="64"/>
      <c r="F120" s="64"/>
      <c r="G120" s="64"/>
      <c r="H120" s="64"/>
    </row>
  </sheetData>
  <sheetProtection/>
  <mergeCells count="39">
    <mergeCell ref="H116:J117"/>
    <mergeCell ref="A103:J103"/>
    <mergeCell ref="B112:C112"/>
    <mergeCell ref="B113:C113"/>
    <mergeCell ref="B114:C114"/>
    <mergeCell ref="A115:D115"/>
    <mergeCell ref="B108:C108"/>
    <mergeCell ref="B109:C109"/>
    <mergeCell ref="B110:C110"/>
    <mergeCell ref="B111:C111"/>
    <mergeCell ref="A1:J2"/>
    <mergeCell ref="A3:J4"/>
    <mergeCell ref="A5:J6"/>
    <mergeCell ref="A64:J65"/>
    <mergeCell ref="A15:C15"/>
    <mergeCell ref="A43:D43"/>
    <mergeCell ref="B104:C104"/>
    <mergeCell ref="B105:C105"/>
    <mergeCell ref="B106:C106"/>
    <mergeCell ref="B107:C107"/>
    <mergeCell ref="A116:G117"/>
    <mergeCell ref="A92:D92"/>
    <mergeCell ref="A99:D99"/>
    <mergeCell ref="A7:B7"/>
    <mergeCell ref="A8:J8"/>
    <mergeCell ref="C7:H7"/>
    <mergeCell ref="D12:J14"/>
    <mergeCell ref="A22:D22"/>
    <mergeCell ref="A29:D29"/>
    <mergeCell ref="A36:D36"/>
    <mergeCell ref="A78:C78"/>
    <mergeCell ref="D75:J77"/>
    <mergeCell ref="A85:D85"/>
    <mergeCell ref="A50:D50"/>
    <mergeCell ref="A70:B70"/>
    <mergeCell ref="C70:H70"/>
    <mergeCell ref="A71:J71"/>
    <mergeCell ref="A66:J67"/>
    <mergeCell ref="A68:J69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222"/>
  <dimension ref="A1:J120"/>
  <sheetViews>
    <sheetView zoomScale="104" zoomScaleNormal="104" zoomScalePageLayoutView="0" workbookViewId="0" topLeftCell="A82">
      <selection activeCell="H116" sqref="A1:J117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00390625" style="0" customWidth="1"/>
    <col min="4" max="4" width="18.7109375" style="0" customWidth="1"/>
    <col min="5" max="5" width="5.42187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1406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46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1:10" ht="17.25" customHeight="1">
      <c r="A15" s="361" t="s">
        <v>77</v>
      </c>
      <c r="B15" s="362"/>
      <c r="C15" s="363"/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66">
        <f>'Ne spelers'!A20</f>
        <v>1</v>
      </c>
      <c r="B20" s="32" t="str">
        <f>'Ne spelers'!B20</f>
        <v>Snellen Hans jr.</v>
      </c>
      <c r="C20" s="70">
        <f>'Ne spelers'!C20</f>
        <v>160</v>
      </c>
      <c r="D20" s="72" t="str">
        <f>'Sessie 1,2,3'!B43</f>
        <v>Van Hees Stef</v>
      </c>
      <c r="E20" s="4">
        <f>'Sessie 1,2,3'!E44</f>
        <v>2</v>
      </c>
      <c r="F20" s="4">
        <f>'Sessie 1,2,3'!F44</f>
        <v>160</v>
      </c>
      <c r="G20" s="4">
        <f>'Sessie 1,2,3'!G44</f>
        <v>18</v>
      </c>
      <c r="H20" s="6">
        <f>'Sessie 1,2,3'!H44</f>
        <v>8.883888888888889</v>
      </c>
      <c r="I20" s="4">
        <f>'Sessie 1,2,3'!I44</f>
        <v>45</v>
      </c>
      <c r="J20" s="38">
        <f>'Sessie 1,2,3'!J44</f>
        <v>100</v>
      </c>
    </row>
    <row r="21" spans="1:10" ht="12.75">
      <c r="A21" s="107">
        <v>1</v>
      </c>
      <c r="B21" s="33" t="str">
        <f>B20</f>
        <v>Snellen Hans jr.</v>
      </c>
      <c r="C21" s="108">
        <f>C20</f>
        <v>160</v>
      </c>
      <c r="D21" s="109" t="str">
        <f>'Sessie 4,5,6'!B24</f>
        <v>Bouerdick Tobias</v>
      </c>
      <c r="E21" s="8">
        <f>'Sessie 4,5,6'!E25</f>
        <v>0</v>
      </c>
      <c r="F21" s="8">
        <f>'Sessie 4,5,6'!F25</f>
        <v>128</v>
      </c>
      <c r="G21" s="8">
        <f>'Sessie 4,5,6'!G25</f>
        <v>18</v>
      </c>
      <c r="H21" s="10">
        <f>'Sessie 4,5,6'!H25</f>
        <v>7.106111111111111</v>
      </c>
      <c r="I21" s="8">
        <f>'Sessie 4,5,6'!I25</f>
        <v>26</v>
      </c>
      <c r="J21" s="57">
        <f>'Sessie 4,5,6'!J25</f>
        <v>80</v>
      </c>
    </row>
    <row r="22" spans="1:10" ht="12.75">
      <c r="A22" s="285" t="s">
        <v>235</v>
      </c>
      <c r="B22" s="255"/>
      <c r="C22" s="255"/>
      <c r="D22" s="256"/>
      <c r="E22" s="168">
        <f>SUM(E20:E21)</f>
        <v>2</v>
      </c>
      <c r="F22" s="168">
        <f>SUM(F20:F21)</f>
        <v>288</v>
      </c>
      <c r="G22" s="168">
        <f>SUM(G20:G21)</f>
        <v>36</v>
      </c>
      <c r="H22" s="169">
        <f>F22/G22-0.005</f>
        <v>7.995</v>
      </c>
      <c r="I22" s="168">
        <f>MAX(I20:I21)</f>
        <v>45</v>
      </c>
      <c r="J22" s="170">
        <f>SUM(J20:J21)</f>
        <v>180</v>
      </c>
    </row>
    <row r="23" spans="2:4" ht="6.75" customHeight="1">
      <c r="B23" s="55"/>
      <c r="C23" s="55"/>
      <c r="D23" s="74"/>
    </row>
    <row r="24" spans="1:10" ht="12.75">
      <c r="A24" s="61"/>
      <c r="B24" s="58" t="s">
        <v>34</v>
      </c>
      <c r="C24" s="58" t="s">
        <v>38</v>
      </c>
      <c r="D24" s="20" t="s">
        <v>0</v>
      </c>
      <c r="E24" s="12" t="s">
        <v>12</v>
      </c>
      <c r="F24" s="12" t="s">
        <v>1</v>
      </c>
      <c r="G24" s="12" t="s">
        <v>2</v>
      </c>
      <c r="H24" s="12" t="s">
        <v>3</v>
      </c>
      <c r="I24" s="12" t="s">
        <v>4</v>
      </c>
      <c r="J24" s="13" t="s">
        <v>30</v>
      </c>
    </row>
    <row r="25" spans="1:10" ht="12.75">
      <c r="A25" s="62" t="s">
        <v>33</v>
      </c>
      <c r="B25" s="59" t="s">
        <v>35</v>
      </c>
      <c r="C25" s="59" t="s">
        <v>39</v>
      </c>
      <c r="D25" s="21" t="s">
        <v>6</v>
      </c>
      <c r="E25" s="15" t="s">
        <v>13</v>
      </c>
      <c r="F25" s="15" t="s">
        <v>1</v>
      </c>
      <c r="G25" s="15" t="s">
        <v>9</v>
      </c>
      <c r="H25" s="15" t="s">
        <v>5</v>
      </c>
      <c r="I25" s="15" t="s">
        <v>14</v>
      </c>
      <c r="J25" s="16" t="s">
        <v>31</v>
      </c>
    </row>
    <row r="26" spans="1:10" ht="12.75">
      <c r="A26" s="63"/>
      <c r="B26" s="60" t="s">
        <v>36</v>
      </c>
      <c r="C26" s="60" t="s">
        <v>40</v>
      </c>
      <c r="D26" s="22" t="s">
        <v>7</v>
      </c>
      <c r="E26" s="18" t="s">
        <v>15</v>
      </c>
      <c r="F26" s="18" t="s">
        <v>8</v>
      </c>
      <c r="G26" s="18" t="s">
        <v>97</v>
      </c>
      <c r="H26" s="18" t="s">
        <v>10</v>
      </c>
      <c r="I26" s="18" t="s">
        <v>238</v>
      </c>
      <c r="J26" s="19" t="s">
        <v>32</v>
      </c>
    </row>
    <row r="27" spans="1:10" ht="12.75">
      <c r="A27" s="66">
        <f>'Ne spelers'!A29</f>
        <v>2</v>
      </c>
      <c r="B27" s="32" t="str">
        <f>'Ne spelers'!B29</f>
        <v>van den Hooff Stephan</v>
      </c>
      <c r="C27" s="70">
        <f>'Ne spelers'!C29</f>
        <v>120</v>
      </c>
      <c r="D27" s="72" t="str">
        <f>'Sessie 4,5,6'!B27</f>
        <v>Dieu Gérôme</v>
      </c>
      <c r="E27" s="4">
        <f>'Sessie 4,5,6'!E28</f>
        <v>2</v>
      </c>
      <c r="F27" s="4">
        <f>'Sessie 4,5,6'!F28</f>
        <v>120</v>
      </c>
      <c r="G27" s="4">
        <f>'Sessie 4,5,6'!G28</f>
        <v>11</v>
      </c>
      <c r="H27" s="6">
        <f>'Sessie 4,5,6'!H28</f>
        <v>10.904090909090908</v>
      </c>
      <c r="I27" s="4">
        <f>'Sessie 4,5,6'!I28</f>
        <v>39</v>
      </c>
      <c r="J27" s="38">
        <f>'Sessie 4,5,6'!J28</f>
        <v>100</v>
      </c>
    </row>
    <row r="28" spans="1:10" ht="12.75">
      <c r="A28" s="107">
        <v>2</v>
      </c>
      <c r="B28" s="33" t="str">
        <f>B27</f>
        <v>van den Hooff Stephan</v>
      </c>
      <c r="C28" s="108">
        <f>C27</f>
        <v>120</v>
      </c>
      <c r="D28" s="109" t="str">
        <f>'Sessie 4,5,6'!B56</f>
        <v>Blondeel Simon</v>
      </c>
      <c r="E28" s="8">
        <f>'Sessie 4,5,6'!E57</f>
        <v>0</v>
      </c>
      <c r="F28" s="8">
        <f>'Sessie 4,5,6'!F57</f>
        <v>86</v>
      </c>
      <c r="G28" s="8">
        <f>'Sessie 4,5,6'!G57</f>
        <v>13</v>
      </c>
      <c r="H28" s="10">
        <f>'Sessie 4,5,6'!H57</f>
        <v>6.610384615384615</v>
      </c>
      <c r="I28" s="8">
        <f>'Sessie 4,5,6'!I57</f>
        <v>58</v>
      </c>
      <c r="J28" s="57">
        <f>'Sessie 4,5,6'!J57</f>
        <v>71.66666666666667</v>
      </c>
    </row>
    <row r="29" spans="1:10" ht="12.75">
      <c r="A29" s="285" t="s">
        <v>235</v>
      </c>
      <c r="B29" s="255"/>
      <c r="C29" s="255"/>
      <c r="D29" s="256"/>
      <c r="E29" s="168">
        <f>SUM(E27:E28)</f>
        <v>2</v>
      </c>
      <c r="F29" s="168">
        <f>SUM(F27:F28)</f>
        <v>206</v>
      </c>
      <c r="G29" s="168">
        <f>SUM(G27:G28)</f>
        <v>24</v>
      </c>
      <c r="H29" s="169">
        <f>F29/G29-0.005</f>
        <v>8.578333333333333</v>
      </c>
      <c r="I29" s="168">
        <f>MAX(I27:I28)</f>
        <v>58</v>
      </c>
      <c r="J29" s="170">
        <f>SUM(J27:J28)</f>
        <v>171.66666666666669</v>
      </c>
    </row>
    <row r="30" spans="2:4" ht="6.75" customHeight="1">
      <c r="B30" s="55"/>
      <c r="C30" s="55"/>
      <c r="D30" s="74"/>
    </row>
    <row r="31" spans="1:10" ht="12.75">
      <c r="A31" s="61"/>
      <c r="B31" s="58" t="s">
        <v>34</v>
      </c>
      <c r="C31" s="58" t="s">
        <v>38</v>
      </c>
      <c r="D31" s="20" t="s">
        <v>0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6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7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66">
        <f>'Ne spelers'!A38</f>
        <v>3</v>
      </c>
      <c r="B34" s="32" t="str">
        <f>'Ne spelers'!B38</f>
        <v>Bongers Joey</v>
      </c>
      <c r="C34" s="70">
        <f>'Ne spelers'!C38</f>
        <v>90</v>
      </c>
      <c r="D34" s="72" t="str">
        <f>'Sessie 1,2,3'!B37</f>
        <v>Kather Torben</v>
      </c>
      <c r="E34" s="4">
        <f>'Sessie 1,2,3'!E38</f>
        <v>0</v>
      </c>
      <c r="F34" s="4">
        <f>'Sessie 1,2,3'!F38</f>
        <v>80</v>
      </c>
      <c r="G34" s="4">
        <f>'Sessie 1,2,3'!G38</f>
        <v>12</v>
      </c>
      <c r="H34" s="6">
        <f>'Sessie 1,2,3'!H38</f>
        <v>6.661666666666667</v>
      </c>
      <c r="I34" s="4">
        <f>'Sessie 1,2,3'!I38</f>
        <v>20</v>
      </c>
      <c r="J34" s="38">
        <f>'Sessie 1,2,3'!J38</f>
        <v>88.88888888888889</v>
      </c>
    </row>
    <row r="35" spans="1:10" ht="12.75">
      <c r="A35" s="107">
        <v>3</v>
      </c>
      <c r="B35" s="33" t="str">
        <f>B34</f>
        <v>Bongers Joey</v>
      </c>
      <c r="C35" s="108">
        <f>C34</f>
        <v>90</v>
      </c>
      <c r="D35" s="109" t="str">
        <f>'Sessie 4,5,6'!B54</f>
        <v>Wittemans Dimitri</v>
      </c>
      <c r="E35" s="8">
        <f>'Sessie 4,5,6'!E53</f>
        <v>0</v>
      </c>
      <c r="F35" s="8">
        <f>'Sessie 4,5,6'!F53</f>
        <v>75</v>
      </c>
      <c r="G35" s="8">
        <f>'Sessie 4,5,6'!G53</f>
        <v>22</v>
      </c>
      <c r="H35" s="10">
        <f>'Sessie 4,5,6'!H53</f>
        <v>3.4040909090909093</v>
      </c>
      <c r="I35" s="8">
        <f>'Sessie 4,5,6'!I53</f>
        <v>14</v>
      </c>
      <c r="J35" s="57">
        <f>'Sessie 4,5,6'!J53</f>
        <v>83.33333333333334</v>
      </c>
    </row>
    <row r="36" spans="1:10" ht="12.75">
      <c r="A36" s="285" t="s">
        <v>235</v>
      </c>
      <c r="B36" s="255"/>
      <c r="C36" s="255"/>
      <c r="D36" s="256"/>
      <c r="E36" s="168">
        <f>SUM(E34:E35)</f>
        <v>0</v>
      </c>
      <c r="F36" s="168">
        <f>SUM(F34:F35)</f>
        <v>155</v>
      </c>
      <c r="G36" s="168">
        <f>SUM(G34:G35)</f>
        <v>34</v>
      </c>
      <c r="H36" s="169">
        <f>F36/G36-0.005</f>
        <v>4.553823529411765</v>
      </c>
      <c r="I36" s="168">
        <f>MAX(I34:I35)</f>
        <v>20</v>
      </c>
      <c r="J36" s="170">
        <f>SUM(J34:J35)</f>
        <v>172.22222222222223</v>
      </c>
    </row>
    <row r="37" spans="2:4" ht="6.75" customHeight="1">
      <c r="B37" s="55"/>
      <c r="C37" s="55"/>
      <c r="D37" s="74"/>
    </row>
    <row r="38" spans="1:10" ht="12.75">
      <c r="A38" s="61"/>
      <c r="B38" s="58" t="s">
        <v>34</v>
      </c>
      <c r="C38" s="58" t="s">
        <v>38</v>
      </c>
      <c r="D38" s="20" t="s">
        <v>0</v>
      </c>
      <c r="E38" s="12" t="s">
        <v>12</v>
      </c>
      <c r="F38" s="12" t="s">
        <v>1</v>
      </c>
      <c r="G38" s="12" t="s">
        <v>2</v>
      </c>
      <c r="H38" s="12" t="s">
        <v>3</v>
      </c>
      <c r="I38" s="12" t="s">
        <v>4</v>
      </c>
      <c r="J38" s="13" t="s">
        <v>30</v>
      </c>
    </row>
    <row r="39" spans="1:10" ht="12.75">
      <c r="A39" s="62" t="s">
        <v>33</v>
      </c>
      <c r="B39" s="59" t="s">
        <v>35</v>
      </c>
      <c r="C39" s="59" t="s">
        <v>39</v>
      </c>
      <c r="D39" s="21" t="s">
        <v>6</v>
      </c>
      <c r="E39" s="15" t="s">
        <v>13</v>
      </c>
      <c r="F39" s="15" t="s">
        <v>1</v>
      </c>
      <c r="G39" s="15" t="s">
        <v>9</v>
      </c>
      <c r="H39" s="15" t="s">
        <v>5</v>
      </c>
      <c r="I39" s="15" t="s">
        <v>14</v>
      </c>
      <c r="J39" s="16" t="s">
        <v>31</v>
      </c>
    </row>
    <row r="40" spans="1:10" ht="12.75">
      <c r="A40" s="63"/>
      <c r="B40" s="60" t="s">
        <v>36</v>
      </c>
      <c r="C40" s="60" t="s">
        <v>40</v>
      </c>
      <c r="D40" s="22" t="s">
        <v>7</v>
      </c>
      <c r="E40" s="18" t="s">
        <v>15</v>
      </c>
      <c r="F40" s="18" t="s">
        <v>8</v>
      </c>
      <c r="G40" s="18" t="s">
        <v>97</v>
      </c>
      <c r="H40" s="18" t="s">
        <v>10</v>
      </c>
      <c r="I40" s="18" t="s">
        <v>238</v>
      </c>
      <c r="J40" s="19" t="s">
        <v>32</v>
      </c>
    </row>
    <row r="41" spans="1:10" ht="12.75">
      <c r="A41" s="66">
        <f>'Ne spelers'!A47</f>
        <v>4</v>
      </c>
      <c r="B41" s="32" t="str">
        <f>'Ne spelers'!B47</f>
        <v>Schuurmans Jasper</v>
      </c>
      <c r="C41" s="70">
        <f>'Ne spelers'!C47</f>
        <v>70</v>
      </c>
      <c r="D41" s="72" t="str">
        <f>'Sessie 1,2,3'!B34</f>
        <v>Dresselaers Geoffrey</v>
      </c>
      <c r="E41" s="4">
        <f>'Sessie 1,2,3'!E35</f>
        <v>2</v>
      </c>
      <c r="F41" s="4">
        <f>'Sessie 1,2,3'!F35</f>
        <v>70</v>
      </c>
      <c r="G41" s="4">
        <f>'Sessie 1,2,3'!G35</f>
        <v>17</v>
      </c>
      <c r="H41" s="6">
        <f>'Sessie 1,2,3'!H35</f>
        <v>4.112647058823529</v>
      </c>
      <c r="I41" s="4">
        <f>'Sessie 1,2,3'!I35</f>
        <v>14</v>
      </c>
      <c r="J41" s="38">
        <f>'Sessie 1,2,3'!J35</f>
        <v>100</v>
      </c>
    </row>
    <row r="42" spans="1:10" ht="12.75">
      <c r="A42" s="107">
        <v>4</v>
      </c>
      <c r="B42" s="33" t="str">
        <f>B41</f>
        <v>Schuurmans Jasper</v>
      </c>
      <c r="C42" s="108">
        <f>C41</f>
        <v>70</v>
      </c>
      <c r="D42" s="109" t="str">
        <f>'Sessie 4,5,6'!B21</f>
        <v>Sauerbier Daniel</v>
      </c>
      <c r="E42" s="8">
        <f>'Sessie 4,5,6'!E22</f>
        <v>2</v>
      </c>
      <c r="F42" s="8">
        <f>'Sessie 4,5,6'!F22</f>
        <v>70</v>
      </c>
      <c r="G42" s="8">
        <f>'Sessie 4,5,6'!G22</f>
        <v>17</v>
      </c>
      <c r="H42" s="10">
        <f>'Sessie 4,5,6'!H22</f>
        <v>4.112647058823529</v>
      </c>
      <c r="I42" s="8">
        <f>'Sessie 4,5,6'!I22</f>
        <v>10</v>
      </c>
      <c r="J42" s="57">
        <f>'Sessie 4,5,6'!J22</f>
        <v>100</v>
      </c>
    </row>
    <row r="43" spans="1:10" ht="12.75">
      <c r="A43" s="285" t="s">
        <v>235</v>
      </c>
      <c r="B43" s="255"/>
      <c r="C43" s="255"/>
      <c r="D43" s="256"/>
      <c r="E43" s="168">
        <f>SUM(E41:E42)</f>
        <v>4</v>
      </c>
      <c r="F43" s="168">
        <f>SUM(F41:F42)</f>
        <v>140</v>
      </c>
      <c r="G43" s="168">
        <f>SUM(G41:G42)</f>
        <v>34</v>
      </c>
      <c r="H43" s="169">
        <f>F43/G43-0.005</f>
        <v>4.112647058823529</v>
      </c>
      <c r="I43" s="168">
        <f>MAX(I41:I42)</f>
        <v>14</v>
      </c>
      <c r="J43" s="170">
        <f>SUM(J41:J42)</f>
        <v>200</v>
      </c>
    </row>
    <row r="44" spans="2:4" ht="6.75" customHeight="1">
      <c r="B44" s="55"/>
      <c r="C44" s="55"/>
      <c r="D44" s="74"/>
    </row>
    <row r="45" spans="1:10" ht="12.75">
      <c r="A45" s="61"/>
      <c r="B45" s="58" t="s">
        <v>34</v>
      </c>
      <c r="C45" s="58" t="s">
        <v>38</v>
      </c>
      <c r="D45" s="20" t="s">
        <v>0</v>
      </c>
      <c r="E45" s="12" t="s">
        <v>12</v>
      </c>
      <c r="F45" s="12" t="s">
        <v>1</v>
      </c>
      <c r="G45" s="12" t="s">
        <v>2</v>
      </c>
      <c r="H45" s="12" t="s">
        <v>3</v>
      </c>
      <c r="I45" s="12" t="s">
        <v>4</v>
      </c>
      <c r="J45" s="13" t="s">
        <v>30</v>
      </c>
    </row>
    <row r="46" spans="1:10" ht="12.75">
      <c r="A46" s="62" t="s">
        <v>33</v>
      </c>
      <c r="B46" s="59" t="s">
        <v>35</v>
      </c>
      <c r="C46" s="59" t="s">
        <v>39</v>
      </c>
      <c r="D46" s="21" t="s">
        <v>6</v>
      </c>
      <c r="E46" s="15" t="s">
        <v>13</v>
      </c>
      <c r="F46" s="15" t="s">
        <v>1</v>
      </c>
      <c r="G46" s="15" t="s">
        <v>9</v>
      </c>
      <c r="H46" s="15" t="s">
        <v>5</v>
      </c>
      <c r="I46" s="15" t="s">
        <v>14</v>
      </c>
      <c r="J46" s="16" t="s">
        <v>31</v>
      </c>
    </row>
    <row r="47" spans="1:10" ht="12.75">
      <c r="A47" s="63"/>
      <c r="B47" s="60" t="s">
        <v>36</v>
      </c>
      <c r="C47" s="60" t="s">
        <v>40</v>
      </c>
      <c r="D47" s="22" t="s">
        <v>7</v>
      </c>
      <c r="E47" s="18" t="s">
        <v>15</v>
      </c>
      <c r="F47" s="18" t="s">
        <v>8</v>
      </c>
      <c r="G47" s="18" t="s">
        <v>97</v>
      </c>
      <c r="H47" s="18" t="s">
        <v>10</v>
      </c>
      <c r="I47" s="18" t="s">
        <v>238</v>
      </c>
      <c r="J47" s="19" t="s">
        <v>32</v>
      </c>
    </row>
    <row r="48" spans="1:10" ht="12.75">
      <c r="A48" s="66">
        <f>'Ne spelers'!A56</f>
        <v>5</v>
      </c>
      <c r="B48" s="32" t="str">
        <f>'Ne spelers'!B56</f>
        <v>Reutelingsperger Roy</v>
      </c>
      <c r="C48" s="70">
        <f>'Ne spelers'!C56</f>
        <v>70</v>
      </c>
      <c r="D48" s="72" t="str">
        <f>'Sessie 1,2,3'!B56</f>
        <v>Godfroid Amalric</v>
      </c>
      <c r="E48" s="4">
        <f>'Sessie 1,2,3'!E57</f>
        <v>2</v>
      </c>
      <c r="F48" s="4">
        <f>'Sessie 1,2,3'!F57</f>
        <v>70</v>
      </c>
      <c r="G48" s="4">
        <f>'Sessie 1,2,3'!G57</f>
        <v>27</v>
      </c>
      <c r="H48" s="6">
        <f>'Sessie 1,2,3'!H57</f>
        <v>2.5875925925925927</v>
      </c>
      <c r="I48" s="4">
        <f>'Sessie 1,2,3'!I57</f>
        <v>13</v>
      </c>
      <c r="J48" s="38">
        <f>'Sessie 1,2,3'!J57</f>
        <v>100</v>
      </c>
    </row>
    <row r="49" spans="1:10" ht="12.75">
      <c r="A49" s="107">
        <v>5</v>
      </c>
      <c r="B49" s="33" t="str">
        <f>B48</f>
        <v>Reutelingsperger Roy</v>
      </c>
      <c r="C49" s="108">
        <f>C48</f>
        <v>70</v>
      </c>
      <c r="D49" s="109" t="str">
        <f>'Sessie 4,5,6'!B43</f>
        <v>Back Marcel</v>
      </c>
      <c r="E49" s="8">
        <f>'Sessie 4,5,6'!E44</f>
        <v>0</v>
      </c>
      <c r="F49" s="8">
        <f>'Sessie 4,5,6'!F44</f>
        <v>46</v>
      </c>
      <c r="G49" s="8">
        <f>'Sessie 4,5,6'!G44</f>
        <v>18</v>
      </c>
      <c r="H49" s="10">
        <f>'Sessie 4,5,6'!H44</f>
        <v>2.5505555555555555</v>
      </c>
      <c r="I49" s="8">
        <f>'Sessie 4,5,6'!I44</f>
        <v>10</v>
      </c>
      <c r="J49" s="57">
        <f>'Sessie 4,5,6'!J44</f>
        <v>65.71428571428571</v>
      </c>
    </row>
    <row r="50" spans="1:10" ht="12.75">
      <c r="A50" s="285" t="s">
        <v>235</v>
      </c>
      <c r="B50" s="255"/>
      <c r="C50" s="255"/>
      <c r="D50" s="256"/>
      <c r="E50" s="168">
        <f>SUM(E48:E49)</f>
        <v>2</v>
      </c>
      <c r="F50" s="168">
        <f>SUM(F48:F49)</f>
        <v>116</v>
      </c>
      <c r="G50" s="168">
        <f>SUM(G48:G49)</f>
        <v>45</v>
      </c>
      <c r="H50" s="169">
        <f>F50/G50-0.005</f>
        <v>2.572777777777778</v>
      </c>
      <c r="I50" s="168">
        <f>MAX(I48:I49)</f>
        <v>13</v>
      </c>
      <c r="J50" s="170">
        <f>SUM(J48:J49)</f>
        <v>165.71428571428572</v>
      </c>
    </row>
    <row r="51" spans="2:4" ht="5.25" customHeight="1">
      <c r="B51" s="55"/>
      <c r="C51" s="55"/>
      <c r="D51" s="74"/>
    </row>
    <row r="52" spans="1:8" s="29" customFormat="1" ht="12">
      <c r="A52" s="185"/>
      <c r="B52" s="64"/>
      <c r="C52" s="64"/>
      <c r="D52" s="64"/>
      <c r="E52" s="64"/>
      <c r="F52" s="64"/>
      <c r="G52" s="64"/>
      <c r="H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24.7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64"/>
      <c r="B70" s="265"/>
      <c r="C70" s="269" t="s">
        <v>183</v>
      </c>
      <c r="D70" s="270"/>
      <c r="E70" s="270"/>
      <c r="F70" s="270"/>
      <c r="G70" s="270"/>
      <c r="H70" s="270"/>
      <c r="J70" s="2"/>
    </row>
    <row r="71" spans="1:10" ht="26.25" customHeight="1" thickBot="1" thickTop="1">
      <c r="A71" s="266" t="s">
        <v>201</v>
      </c>
      <c r="B71" s="267"/>
      <c r="C71" s="267"/>
      <c r="D71" s="267"/>
      <c r="E71" s="267"/>
      <c r="F71" s="267"/>
      <c r="G71" s="267"/>
      <c r="H71" s="267"/>
      <c r="I71" s="267"/>
      <c r="J71" s="268"/>
    </row>
    <row r="72" ht="6.75" customHeight="1" thickTop="1"/>
    <row r="73" spans="2:10" ht="12.75">
      <c r="B73" s="3" t="s">
        <v>196</v>
      </c>
      <c r="C73" s="3"/>
      <c r="D73" s="3"/>
      <c r="F73" s="3" t="s">
        <v>197</v>
      </c>
      <c r="G73" s="3"/>
      <c r="H73" s="3"/>
      <c r="I73" s="3"/>
      <c r="J73" s="3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46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1:10" ht="17.25" customHeight="1">
      <c r="A78" s="361" t="s">
        <v>77</v>
      </c>
      <c r="B78" s="362"/>
      <c r="C78" s="363"/>
      <c r="H78" t="s">
        <v>26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66">
        <f>'Ne spelers'!A83</f>
        <v>6</v>
      </c>
      <c r="B83" s="32" t="str">
        <f>'Ne spelers'!B83</f>
        <v>Glissenaar Silvy</v>
      </c>
      <c r="C83" s="70">
        <f>'Ne spelers'!C83</f>
        <v>50</v>
      </c>
      <c r="D83" s="72" t="str">
        <f>'Sessie 1,2,3'!B24</f>
        <v>Blondeel Lukas</v>
      </c>
      <c r="E83" s="4">
        <f>'Sessie 1,2,3'!E25</f>
        <v>0</v>
      </c>
      <c r="F83" s="4">
        <f>'Sessie 1,2,3'!F25</f>
        <v>26</v>
      </c>
      <c r="G83" s="4">
        <f>'Sessie 1,2,3'!G25</f>
        <v>10</v>
      </c>
      <c r="H83" s="6">
        <f>'Sessie 1,2,3'!H25</f>
        <v>2.595</v>
      </c>
      <c r="I83" s="4">
        <f>'Sessie 1,2,3'!I25</f>
        <v>8</v>
      </c>
      <c r="J83" s="38">
        <f>'Sessie 1,2,3'!J25</f>
        <v>52</v>
      </c>
    </row>
    <row r="84" spans="1:10" ht="12.75">
      <c r="A84" s="107">
        <v>6</v>
      </c>
      <c r="B84" s="33" t="str">
        <f>B83</f>
        <v>Glissenaar Silvy</v>
      </c>
      <c r="C84" s="108">
        <f>C83</f>
        <v>50</v>
      </c>
      <c r="D84" s="109" t="str">
        <f>'Sessie 4,5,6'!B37</f>
        <v>Eelen Bryan</v>
      </c>
      <c r="E84" s="8">
        <f>'Sessie 4,5,6'!E38</f>
        <v>0</v>
      </c>
      <c r="F84" s="8">
        <f>'Sessie 4,5,6'!F38</f>
        <v>46</v>
      </c>
      <c r="G84" s="8">
        <f>'Sessie 4,5,6'!G38</f>
        <v>21</v>
      </c>
      <c r="H84" s="10">
        <f>'Sessie 4,5,6'!H38</f>
        <v>2.185476190476191</v>
      </c>
      <c r="I84" s="8">
        <f>'Sessie 4,5,6'!I38</f>
        <v>9</v>
      </c>
      <c r="J84" s="57">
        <f>'Sessie 4,5,6'!J38</f>
        <v>92</v>
      </c>
    </row>
    <row r="85" spans="1:10" ht="12.75">
      <c r="A85" s="285" t="s">
        <v>235</v>
      </c>
      <c r="B85" s="255"/>
      <c r="C85" s="255"/>
      <c r="D85" s="256"/>
      <c r="E85" s="168">
        <f>SUM(E83:E84)</f>
        <v>0</v>
      </c>
      <c r="F85" s="168">
        <f>SUM(F83:F84)</f>
        <v>72</v>
      </c>
      <c r="G85" s="168">
        <f>SUM(G83:G84)</f>
        <v>31</v>
      </c>
      <c r="H85" s="169">
        <f>F85/G85-0.005</f>
        <v>2.3175806451612906</v>
      </c>
      <c r="I85" s="168">
        <f>MAX(I83:I84)</f>
        <v>9</v>
      </c>
      <c r="J85" s="170">
        <f>SUM(J83:J84)</f>
        <v>144</v>
      </c>
    </row>
    <row r="86" spans="2:4" ht="6.75" customHeight="1">
      <c r="B86" s="55"/>
      <c r="C86" s="55"/>
      <c r="D86" s="74"/>
    </row>
    <row r="87" spans="1:10" ht="12.75">
      <c r="A87" s="61"/>
      <c r="B87" s="58" t="s">
        <v>34</v>
      </c>
      <c r="C87" s="58" t="s">
        <v>38</v>
      </c>
      <c r="D87" s="20" t="s">
        <v>0</v>
      </c>
      <c r="E87" s="12" t="s">
        <v>12</v>
      </c>
      <c r="F87" s="12" t="s">
        <v>1</v>
      </c>
      <c r="G87" s="12" t="s">
        <v>2</v>
      </c>
      <c r="H87" s="12" t="s">
        <v>3</v>
      </c>
      <c r="I87" s="12" t="s">
        <v>4</v>
      </c>
      <c r="J87" s="13" t="s">
        <v>30</v>
      </c>
    </row>
    <row r="88" spans="1:10" ht="12.75">
      <c r="A88" s="62" t="s">
        <v>33</v>
      </c>
      <c r="B88" s="59" t="s">
        <v>35</v>
      </c>
      <c r="C88" s="59" t="s">
        <v>39</v>
      </c>
      <c r="D88" s="21" t="s">
        <v>6</v>
      </c>
      <c r="E88" s="15" t="s">
        <v>13</v>
      </c>
      <c r="F88" s="15" t="s">
        <v>1</v>
      </c>
      <c r="G88" s="15" t="s">
        <v>9</v>
      </c>
      <c r="H88" s="15" t="s">
        <v>5</v>
      </c>
      <c r="I88" s="15" t="s">
        <v>14</v>
      </c>
      <c r="J88" s="16" t="s">
        <v>31</v>
      </c>
    </row>
    <row r="89" spans="1:10" ht="12.75">
      <c r="A89" s="63"/>
      <c r="B89" s="60" t="s">
        <v>36</v>
      </c>
      <c r="C89" s="60" t="s">
        <v>40</v>
      </c>
      <c r="D89" s="22" t="s">
        <v>7</v>
      </c>
      <c r="E89" s="18" t="s">
        <v>15</v>
      </c>
      <c r="F89" s="18" t="s">
        <v>8</v>
      </c>
      <c r="G89" s="18" t="s">
        <v>97</v>
      </c>
      <c r="H89" s="18" t="s">
        <v>10</v>
      </c>
      <c r="I89" s="18" t="s">
        <v>238</v>
      </c>
      <c r="J89" s="19" t="s">
        <v>32</v>
      </c>
    </row>
    <row r="90" spans="1:10" ht="12.75">
      <c r="A90" s="66">
        <f>'Ne spelers'!A92</f>
        <v>7</v>
      </c>
      <c r="B90" s="32" t="str">
        <f>'Ne spelers'!B92</f>
        <v>Hoogland Dennis</v>
      </c>
      <c r="C90" s="70">
        <f>'Ne spelers'!C92</f>
        <v>35</v>
      </c>
      <c r="D90" s="72" t="str">
        <f>'Sessie 1,2,3'!B21</f>
        <v>Roest Michael</v>
      </c>
      <c r="E90" s="4">
        <f>'Sessie 1,2,3'!E22</f>
        <v>0</v>
      </c>
      <c r="F90" s="4">
        <f>'Sessie 1,2,3'!F22</f>
        <v>15</v>
      </c>
      <c r="G90" s="4">
        <f>'Sessie 1,2,3'!G22</f>
        <v>14</v>
      </c>
      <c r="H90" s="6">
        <f>'Sessie 1,2,3'!H22</f>
        <v>1.0664285714285715</v>
      </c>
      <c r="I90" s="4">
        <f>'Sessie 1,2,3'!I22</f>
        <v>3</v>
      </c>
      <c r="J90" s="38">
        <f>'Sessie 1,2,3'!J22</f>
        <v>42.857142857142854</v>
      </c>
    </row>
    <row r="91" spans="1:10" ht="12.75">
      <c r="A91" s="107">
        <v>7</v>
      </c>
      <c r="B91" s="33" t="str">
        <f>B90</f>
        <v>Hoogland Dennis</v>
      </c>
      <c r="C91" s="108">
        <f>C90</f>
        <v>35</v>
      </c>
      <c r="D91" s="109" t="str">
        <f>'Sessie 1,2,3'!B51</f>
        <v>Seibeld Ramon</v>
      </c>
      <c r="E91" s="8">
        <f>'Sessie 1,2,3'!E50</f>
        <v>2</v>
      </c>
      <c r="F91" s="8">
        <f>'Sessie 1,2,3'!F50</f>
        <v>35</v>
      </c>
      <c r="G91" s="8">
        <f>'Sessie 1,2,3'!G50</f>
        <v>25</v>
      </c>
      <c r="H91" s="10">
        <f>'Sessie 1,2,3'!H50</f>
        <v>1.395</v>
      </c>
      <c r="I91" s="8">
        <f>'Sessie 1,2,3'!I50</f>
        <v>8</v>
      </c>
      <c r="J91" s="57">
        <f>'Sessie 1,2,3'!J50</f>
        <v>100</v>
      </c>
    </row>
    <row r="92" spans="1:10" ht="12.75">
      <c r="A92" s="285" t="s">
        <v>235</v>
      </c>
      <c r="B92" s="255"/>
      <c r="C92" s="255"/>
      <c r="D92" s="256"/>
      <c r="E92" s="168">
        <f>SUM(E90:E91)</f>
        <v>2</v>
      </c>
      <c r="F92" s="168">
        <f>SUM(F90:F91)</f>
        <v>50</v>
      </c>
      <c r="G92" s="168">
        <f>SUM(G90:G91)</f>
        <v>39</v>
      </c>
      <c r="H92" s="169">
        <f>F92/G92-0.005</f>
        <v>1.2770512820512823</v>
      </c>
      <c r="I92" s="168">
        <f>MAX(I90:I91)</f>
        <v>8</v>
      </c>
      <c r="J92" s="170">
        <f>SUM(J90:J91)</f>
        <v>142.85714285714286</v>
      </c>
    </row>
    <row r="93" spans="2:4" ht="6.75" customHeight="1">
      <c r="B93" s="55"/>
      <c r="C93" s="55"/>
      <c r="D93" s="74"/>
    </row>
    <row r="94" spans="1:10" ht="12.75">
      <c r="A94" s="61"/>
      <c r="B94" s="58" t="s">
        <v>34</v>
      </c>
      <c r="C94" s="58" t="s">
        <v>38</v>
      </c>
      <c r="D94" s="20" t="s">
        <v>0</v>
      </c>
      <c r="E94" s="12" t="s">
        <v>12</v>
      </c>
      <c r="F94" s="12" t="s">
        <v>1</v>
      </c>
      <c r="G94" s="12" t="s">
        <v>2</v>
      </c>
      <c r="H94" s="12" t="s">
        <v>3</v>
      </c>
      <c r="I94" s="12" t="s">
        <v>4</v>
      </c>
      <c r="J94" s="13" t="s">
        <v>30</v>
      </c>
    </row>
    <row r="95" spans="1:10" ht="12.75">
      <c r="A95" s="62" t="s">
        <v>33</v>
      </c>
      <c r="B95" s="59" t="s">
        <v>35</v>
      </c>
      <c r="C95" s="59" t="s">
        <v>39</v>
      </c>
      <c r="D95" s="21" t="s">
        <v>6</v>
      </c>
      <c r="E95" s="15" t="s">
        <v>13</v>
      </c>
      <c r="F95" s="15" t="s">
        <v>1</v>
      </c>
      <c r="G95" s="15" t="s">
        <v>9</v>
      </c>
      <c r="H95" s="15" t="s">
        <v>5</v>
      </c>
      <c r="I95" s="15" t="s">
        <v>14</v>
      </c>
      <c r="J95" s="16" t="s">
        <v>31</v>
      </c>
    </row>
    <row r="96" spans="1:10" ht="12.75">
      <c r="A96" s="63"/>
      <c r="B96" s="60" t="s">
        <v>36</v>
      </c>
      <c r="C96" s="60" t="s">
        <v>40</v>
      </c>
      <c r="D96" s="22" t="s">
        <v>7</v>
      </c>
      <c r="E96" s="18" t="s">
        <v>15</v>
      </c>
      <c r="F96" s="18" t="s">
        <v>8</v>
      </c>
      <c r="G96" s="18" t="s">
        <v>97</v>
      </c>
      <c r="H96" s="18" t="s">
        <v>10</v>
      </c>
      <c r="I96" s="18" t="s">
        <v>238</v>
      </c>
      <c r="J96" s="19" t="s">
        <v>32</v>
      </c>
    </row>
    <row r="97" spans="1:10" ht="12.75">
      <c r="A97" s="66">
        <f>'Ne spelers'!A101</f>
        <v>8</v>
      </c>
      <c r="B97" s="32" t="str">
        <f>'Ne spelers'!B101</f>
        <v>Marriott Bradley</v>
      </c>
      <c r="C97" s="70">
        <f>'Ne spelers'!C101</f>
        <v>33</v>
      </c>
      <c r="D97" s="72" t="str">
        <f>'Sessie 1,2,3'!B53</f>
        <v>Van Hoeck Tim</v>
      </c>
      <c r="E97" s="4">
        <f>'Sessie 1,2,3'!E54</f>
        <v>0</v>
      </c>
      <c r="F97" s="4">
        <f>'Sessie 1,2,3'!F54</f>
        <v>26</v>
      </c>
      <c r="G97" s="4">
        <f>'Sessie 1,2,3'!G54</f>
        <v>23</v>
      </c>
      <c r="H97" s="6">
        <f>'Sessie 1,2,3'!H54</f>
        <v>1.1254347826086957</v>
      </c>
      <c r="I97" s="4">
        <f>'Sessie 1,2,3'!I54</f>
        <v>5</v>
      </c>
      <c r="J97" s="38">
        <f>'Sessie 1,2,3'!J54</f>
        <v>78.78787878787878</v>
      </c>
    </row>
    <row r="98" spans="1:10" ht="12.75">
      <c r="A98" s="107">
        <v>8</v>
      </c>
      <c r="B98" s="33" t="str">
        <f>B97</f>
        <v>Marriott Bradley</v>
      </c>
      <c r="C98" s="108">
        <f>C97</f>
        <v>33</v>
      </c>
      <c r="D98" s="109" t="str">
        <f>'Sessie 4,5,6'!B40</f>
        <v>Schramm Anika</v>
      </c>
      <c r="E98" s="8">
        <f>'Sessie 4,5,6'!E41</f>
        <v>0</v>
      </c>
      <c r="F98" s="8">
        <f>'Sessie 4,5,6'!F41</f>
        <v>27</v>
      </c>
      <c r="G98" s="8">
        <f>'Sessie 4,5,6'!G41</f>
        <v>28</v>
      </c>
      <c r="H98" s="10">
        <f>'Sessie 4,5,6'!H41</f>
        <v>0.9592857142857143</v>
      </c>
      <c r="I98" s="8">
        <f>'Sessie 4,5,6'!I41</f>
        <v>6</v>
      </c>
      <c r="J98" s="57">
        <f>'Sessie 4,5,6'!J41</f>
        <v>81.81818181818183</v>
      </c>
    </row>
    <row r="99" spans="1:10" ht="12.75">
      <c r="A99" s="285" t="s">
        <v>235</v>
      </c>
      <c r="B99" s="255"/>
      <c r="C99" s="255"/>
      <c r="D99" s="256"/>
      <c r="E99" s="168">
        <f>SUM(E97:E98)</f>
        <v>0</v>
      </c>
      <c r="F99" s="168">
        <f>SUM(F97:F98)</f>
        <v>53</v>
      </c>
      <c r="G99" s="168">
        <f>SUM(G97:G98)</f>
        <v>51</v>
      </c>
      <c r="H99" s="169">
        <f>F99/G99-0.005</f>
        <v>1.03421568627451</v>
      </c>
      <c r="I99" s="168">
        <f>MAX(I97:I98)</f>
        <v>6</v>
      </c>
      <c r="J99" s="170">
        <f>SUM(J97:J98)</f>
        <v>160.60606060606062</v>
      </c>
    </row>
    <row r="100" spans="2:4" ht="6.75" customHeight="1">
      <c r="B100" s="55"/>
      <c r="C100" s="55"/>
      <c r="D100" s="74"/>
    </row>
    <row r="101" spans="2:4" ht="5.25" customHeight="1">
      <c r="B101" s="55"/>
      <c r="C101" s="55"/>
      <c r="D101" s="74"/>
    </row>
    <row r="102" ht="12.75">
      <c r="A102" s="64"/>
    </row>
    <row r="103" spans="1:10" ht="15.75">
      <c r="A103" s="288" t="s">
        <v>194</v>
      </c>
      <c r="B103" s="263"/>
      <c r="C103" s="263"/>
      <c r="D103" s="263"/>
      <c r="E103" s="263"/>
      <c r="F103" s="263"/>
      <c r="G103" s="263"/>
      <c r="H103" s="263"/>
      <c r="I103" s="263"/>
      <c r="J103" s="261"/>
    </row>
    <row r="104" spans="1:10" ht="12.75">
      <c r="A104" s="61"/>
      <c r="B104" s="291" t="s">
        <v>34</v>
      </c>
      <c r="C104" s="292"/>
      <c r="D104" s="20" t="s">
        <v>43</v>
      </c>
      <c r="E104" s="12" t="s">
        <v>12</v>
      </c>
      <c r="F104" s="12" t="s">
        <v>1</v>
      </c>
      <c r="G104" s="12" t="s">
        <v>2</v>
      </c>
      <c r="H104" s="12" t="s">
        <v>3</v>
      </c>
      <c r="I104" s="12" t="s">
        <v>4</v>
      </c>
      <c r="J104" s="13" t="s">
        <v>30</v>
      </c>
    </row>
    <row r="105" spans="1:10" ht="12.75">
      <c r="A105" s="62" t="s">
        <v>33</v>
      </c>
      <c r="B105" s="293" t="s">
        <v>35</v>
      </c>
      <c r="C105" s="294"/>
      <c r="D105" s="21" t="s">
        <v>45</v>
      </c>
      <c r="E105" s="15" t="s">
        <v>13</v>
      </c>
      <c r="F105" s="15" t="s">
        <v>1</v>
      </c>
      <c r="G105" s="15" t="s">
        <v>9</v>
      </c>
      <c r="H105" s="15" t="s">
        <v>5</v>
      </c>
      <c r="I105" s="15" t="s">
        <v>14</v>
      </c>
      <c r="J105" s="16" t="s">
        <v>31</v>
      </c>
    </row>
    <row r="106" spans="1:10" ht="12.75">
      <c r="A106" s="63"/>
      <c r="B106" s="295" t="s">
        <v>36</v>
      </c>
      <c r="C106" s="296"/>
      <c r="D106" s="22" t="s">
        <v>44</v>
      </c>
      <c r="E106" s="18" t="s">
        <v>15</v>
      </c>
      <c r="F106" s="18" t="s">
        <v>8</v>
      </c>
      <c r="G106" s="18" t="s">
        <v>97</v>
      </c>
      <c r="H106" s="18" t="s">
        <v>10</v>
      </c>
      <c r="I106" s="18" t="s">
        <v>238</v>
      </c>
      <c r="J106" s="19" t="s">
        <v>32</v>
      </c>
    </row>
    <row r="107" spans="1:10" ht="12.75">
      <c r="A107" s="66">
        <v>1</v>
      </c>
      <c r="B107" s="297" t="str">
        <f>B20</f>
        <v>Snellen Hans jr.</v>
      </c>
      <c r="C107" s="298"/>
      <c r="D107" s="114">
        <f>C20</f>
        <v>160</v>
      </c>
      <c r="E107" s="4">
        <f aca="true" t="shared" si="0" ref="E107:J107">E22</f>
        <v>2</v>
      </c>
      <c r="F107" s="4">
        <f t="shared" si="0"/>
        <v>288</v>
      </c>
      <c r="G107" s="4">
        <f t="shared" si="0"/>
        <v>36</v>
      </c>
      <c r="H107" s="6">
        <f t="shared" si="0"/>
        <v>7.995</v>
      </c>
      <c r="I107" s="4">
        <f t="shared" si="0"/>
        <v>45</v>
      </c>
      <c r="J107" s="38">
        <f t="shared" si="0"/>
        <v>180</v>
      </c>
    </row>
    <row r="108" spans="1:10" ht="12.75">
      <c r="A108" s="107">
        <v>2</v>
      </c>
      <c r="B108" s="286" t="str">
        <f>B27</f>
        <v>van den Hooff Stephan</v>
      </c>
      <c r="C108" s="287"/>
      <c r="D108" s="115">
        <f>C27</f>
        <v>120</v>
      </c>
      <c r="E108" s="5">
        <f aca="true" t="shared" si="1" ref="E108:J108">E29</f>
        <v>2</v>
      </c>
      <c r="F108" s="5">
        <f t="shared" si="1"/>
        <v>206</v>
      </c>
      <c r="G108" s="5">
        <f t="shared" si="1"/>
        <v>24</v>
      </c>
      <c r="H108" s="9">
        <f t="shared" si="1"/>
        <v>8.578333333333333</v>
      </c>
      <c r="I108" s="5">
        <f t="shared" si="1"/>
        <v>58</v>
      </c>
      <c r="J108" s="56">
        <f t="shared" si="1"/>
        <v>171.66666666666669</v>
      </c>
    </row>
    <row r="109" spans="1:10" ht="12.75">
      <c r="A109" s="106">
        <v>3</v>
      </c>
      <c r="B109" s="286" t="str">
        <f>B34</f>
        <v>Bongers Joey</v>
      </c>
      <c r="C109" s="287"/>
      <c r="D109" s="114">
        <f>C34</f>
        <v>90</v>
      </c>
      <c r="E109" s="4">
        <f aca="true" t="shared" si="2" ref="E109:J109">E36</f>
        <v>0</v>
      </c>
      <c r="F109" s="4">
        <f t="shared" si="2"/>
        <v>155</v>
      </c>
      <c r="G109" s="4">
        <f t="shared" si="2"/>
        <v>34</v>
      </c>
      <c r="H109" s="6">
        <f t="shared" si="2"/>
        <v>4.553823529411765</v>
      </c>
      <c r="I109" s="4">
        <f t="shared" si="2"/>
        <v>20</v>
      </c>
      <c r="J109" s="152">
        <f t="shared" si="2"/>
        <v>172.22222222222223</v>
      </c>
    </row>
    <row r="110" spans="1:10" ht="12.75">
      <c r="A110" s="107">
        <v>4</v>
      </c>
      <c r="B110" s="286" t="str">
        <f>B41</f>
        <v>Schuurmans Jasper</v>
      </c>
      <c r="C110" s="287"/>
      <c r="D110" s="115">
        <f>C41</f>
        <v>70</v>
      </c>
      <c r="E110" s="5">
        <f aca="true" t="shared" si="3" ref="E110:J110">E43</f>
        <v>4</v>
      </c>
      <c r="F110" s="5">
        <f t="shared" si="3"/>
        <v>140</v>
      </c>
      <c r="G110" s="5">
        <f t="shared" si="3"/>
        <v>34</v>
      </c>
      <c r="H110" s="9">
        <f t="shared" si="3"/>
        <v>4.112647058823529</v>
      </c>
      <c r="I110" s="5">
        <f t="shared" si="3"/>
        <v>14</v>
      </c>
      <c r="J110" s="56">
        <f t="shared" si="3"/>
        <v>200</v>
      </c>
    </row>
    <row r="111" spans="1:10" ht="12.75">
      <c r="A111" s="106">
        <v>5</v>
      </c>
      <c r="B111" s="286" t="str">
        <f>B48</f>
        <v>Reutelingsperger Roy</v>
      </c>
      <c r="C111" s="287"/>
      <c r="D111" s="114">
        <f>C48</f>
        <v>70</v>
      </c>
      <c r="E111" s="4">
        <f aca="true" t="shared" si="4" ref="E111:J111">E50</f>
        <v>2</v>
      </c>
      <c r="F111" s="4">
        <f t="shared" si="4"/>
        <v>116</v>
      </c>
      <c r="G111" s="4">
        <f t="shared" si="4"/>
        <v>45</v>
      </c>
      <c r="H111" s="6">
        <f t="shared" si="4"/>
        <v>2.572777777777778</v>
      </c>
      <c r="I111" s="4">
        <f t="shared" si="4"/>
        <v>13</v>
      </c>
      <c r="J111" s="152">
        <f t="shared" si="4"/>
        <v>165.71428571428572</v>
      </c>
    </row>
    <row r="112" spans="1:10" ht="12.75">
      <c r="A112" s="107">
        <v>6</v>
      </c>
      <c r="B112" s="286" t="str">
        <f>B83</f>
        <v>Glissenaar Silvy</v>
      </c>
      <c r="C112" s="287"/>
      <c r="D112" s="115">
        <f>C83</f>
        <v>50</v>
      </c>
      <c r="E112" s="5">
        <f aca="true" t="shared" si="5" ref="E112:J112">E85</f>
        <v>0</v>
      </c>
      <c r="F112" s="5">
        <f t="shared" si="5"/>
        <v>72</v>
      </c>
      <c r="G112" s="5">
        <f t="shared" si="5"/>
        <v>31</v>
      </c>
      <c r="H112" s="9">
        <f t="shared" si="5"/>
        <v>2.3175806451612906</v>
      </c>
      <c r="I112" s="5">
        <f t="shared" si="5"/>
        <v>9</v>
      </c>
      <c r="J112" s="56">
        <f t="shared" si="5"/>
        <v>144</v>
      </c>
    </row>
    <row r="113" spans="1:10" ht="12.75">
      <c r="A113" s="106">
        <v>7</v>
      </c>
      <c r="B113" s="286" t="str">
        <f>B90</f>
        <v>Hoogland Dennis</v>
      </c>
      <c r="C113" s="287"/>
      <c r="D113" s="114">
        <f>C90</f>
        <v>35</v>
      </c>
      <c r="E113" s="4">
        <f aca="true" t="shared" si="6" ref="E113:J113">E92</f>
        <v>2</v>
      </c>
      <c r="F113" s="4">
        <f t="shared" si="6"/>
        <v>50</v>
      </c>
      <c r="G113" s="4">
        <f t="shared" si="6"/>
        <v>39</v>
      </c>
      <c r="H113" s="6">
        <f t="shared" si="6"/>
        <v>1.2770512820512823</v>
      </c>
      <c r="I113" s="4">
        <f t="shared" si="6"/>
        <v>8</v>
      </c>
      <c r="J113" s="152">
        <f t="shared" si="6"/>
        <v>142.85714285714286</v>
      </c>
    </row>
    <row r="114" spans="1:10" ht="12.75">
      <c r="A114" s="17">
        <v>8</v>
      </c>
      <c r="B114" s="289" t="str">
        <f>B97</f>
        <v>Marriott Bradley</v>
      </c>
      <c r="C114" s="290"/>
      <c r="D114" s="116">
        <f>C97</f>
        <v>33</v>
      </c>
      <c r="E114" s="8">
        <f aca="true" t="shared" si="7" ref="E114:J114">E99</f>
        <v>0</v>
      </c>
      <c r="F114" s="8">
        <f t="shared" si="7"/>
        <v>53</v>
      </c>
      <c r="G114" s="8">
        <f t="shared" si="7"/>
        <v>51</v>
      </c>
      <c r="H114" s="10">
        <f t="shared" si="7"/>
        <v>1.03421568627451</v>
      </c>
      <c r="I114" s="8">
        <f t="shared" si="7"/>
        <v>6</v>
      </c>
      <c r="J114" s="57">
        <f t="shared" si="7"/>
        <v>160.60606060606062</v>
      </c>
    </row>
    <row r="115" spans="1:10" ht="12.75">
      <c r="A115" s="285" t="s">
        <v>235</v>
      </c>
      <c r="B115" s="255"/>
      <c r="C115" s="255"/>
      <c r="D115" s="256"/>
      <c r="E115" s="110">
        <f>SUM(E107:E114)</f>
        <v>12</v>
      </c>
      <c r="F115" s="110">
        <f>SUM(F107:F114)</f>
        <v>1080</v>
      </c>
      <c r="G115" s="110">
        <f>SUM(G107:G114)</f>
        <v>294</v>
      </c>
      <c r="H115" s="111">
        <f>F115/G115</f>
        <v>3.673469387755102</v>
      </c>
      <c r="I115" s="110">
        <f>MAX(I107:I114)</f>
        <v>58</v>
      </c>
      <c r="J115" s="7">
        <f>SUM(J107:J114)</f>
        <v>1337.066378066378</v>
      </c>
    </row>
    <row r="116" spans="1:10" s="167" customFormat="1" ht="12.75">
      <c r="A116" s="273" t="s">
        <v>134</v>
      </c>
      <c r="B116" s="274"/>
      <c r="C116" s="274"/>
      <c r="D116" s="274"/>
      <c r="E116" s="274"/>
      <c r="F116" s="275"/>
      <c r="G116" s="275"/>
      <c r="H116" s="279" t="s">
        <v>75</v>
      </c>
      <c r="I116" s="280"/>
      <c r="J116" s="281"/>
    </row>
    <row r="117" spans="1:10" ht="12.75">
      <c r="A117" s="276"/>
      <c r="B117" s="277"/>
      <c r="C117" s="277"/>
      <c r="D117" s="277"/>
      <c r="E117" s="277"/>
      <c r="F117" s="278"/>
      <c r="G117" s="278"/>
      <c r="H117" s="282"/>
      <c r="I117" s="283"/>
      <c r="J117" s="284"/>
    </row>
    <row r="120" spans="1:8" s="29" customFormat="1" ht="12">
      <c r="A120" s="185"/>
      <c r="B120" s="64"/>
      <c r="C120" s="64"/>
      <c r="D120" s="64"/>
      <c r="E120" s="64"/>
      <c r="F120" s="64"/>
      <c r="G120" s="64"/>
      <c r="H120" s="64"/>
    </row>
  </sheetData>
  <sheetProtection/>
  <mergeCells count="39">
    <mergeCell ref="H116:J117"/>
    <mergeCell ref="A103:J103"/>
    <mergeCell ref="B112:C112"/>
    <mergeCell ref="B113:C113"/>
    <mergeCell ref="B114:C114"/>
    <mergeCell ref="A115:D115"/>
    <mergeCell ref="B108:C108"/>
    <mergeCell ref="B109:C109"/>
    <mergeCell ref="B110:C110"/>
    <mergeCell ref="B111:C111"/>
    <mergeCell ref="A1:J2"/>
    <mergeCell ref="A3:J4"/>
    <mergeCell ref="A5:J6"/>
    <mergeCell ref="A64:J65"/>
    <mergeCell ref="A15:C15"/>
    <mergeCell ref="A43:D43"/>
    <mergeCell ref="B104:C104"/>
    <mergeCell ref="B105:C105"/>
    <mergeCell ref="B106:C106"/>
    <mergeCell ref="B107:C107"/>
    <mergeCell ref="A116:G117"/>
    <mergeCell ref="A92:D92"/>
    <mergeCell ref="A99:D99"/>
    <mergeCell ref="A7:B7"/>
    <mergeCell ref="A8:J8"/>
    <mergeCell ref="C7:H7"/>
    <mergeCell ref="D12:J14"/>
    <mergeCell ref="A22:D22"/>
    <mergeCell ref="A29:D29"/>
    <mergeCell ref="A36:D36"/>
    <mergeCell ref="A78:C78"/>
    <mergeCell ref="D75:J77"/>
    <mergeCell ref="A85:D85"/>
    <mergeCell ref="A50:D50"/>
    <mergeCell ref="A70:B70"/>
    <mergeCell ref="C70:H70"/>
    <mergeCell ref="A71:J71"/>
    <mergeCell ref="A66:J67"/>
    <mergeCell ref="A68:J69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24"/>
  <dimension ref="A1:J120"/>
  <sheetViews>
    <sheetView zoomScale="104" zoomScaleNormal="104" zoomScalePageLayoutView="0" workbookViewId="0" topLeftCell="A82">
      <selection activeCell="H116" sqref="A1:J117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00390625" style="0" customWidth="1"/>
    <col min="4" max="4" width="18.57421875" style="0" customWidth="1"/>
    <col min="5" max="5" width="5.42187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42187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41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1:10" ht="17.25" customHeight="1">
      <c r="A15" s="361" t="s">
        <v>78</v>
      </c>
      <c r="B15" s="362"/>
      <c r="C15" s="363"/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106">
        <v>1</v>
      </c>
      <c r="B20" s="69" t="str">
        <f>'Be spel 1R'!B20</f>
        <v>Van Hees Stef</v>
      </c>
      <c r="C20" s="72">
        <f>'Be spel 1R'!C20</f>
        <v>200</v>
      </c>
      <c r="D20" s="72" t="str">
        <f>'Sessie 7,8,9'!B35</f>
        <v>Snellen Hans jr.</v>
      </c>
      <c r="E20" s="4">
        <f>'Sessie 7,8,9'!E34</f>
        <v>2</v>
      </c>
      <c r="F20" s="4">
        <f>'Sessie 7,8,9'!F34</f>
        <v>200</v>
      </c>
      <c r="G20" s="4">
        <f>'Sessie 7,8,9'!G34</f>
        <v>15</v>
      </c>
      <c r="H20" s="6">
        <f>'Sessie 7,8,9'!H34</f>
        <v>13.328333333333333</v>
      </c>
      <c r="I20" s="4">
        <f>'Sessie 7,8,9'!I34</f>
        <v>50</v>
      </c>
      <c r="J20" s="152">
        <f>'Sessie 7,8,9'!J34</f>
        <v>100</v>
      </c>
    </row>
    <row r="21" spans="1:10" ht="12.75">
      <c r="A21" s="17">
        <v>1</v>
      </c>
      <c r="B21" s="68" t="str">
        <f>B20</f>
        <v>Van Hees Stef</v>
      </c>
      <c r="C21" s="71">
        <f>C20</f>
        <v>200</v>
      </c>
      <c r="D21" s="73" t="str">
        <f>'Sessie 10,11,12'!B57</f>
        <v>Bouerdick Tobias</v>
      </c>
      <c r="E21" s="8">
        <f>'Sessie 10,11,12'!E56</f>
        <v>1</v>
      </c>
      <c r="F21" s="8">
        <f>'Sessie 10,11,12'!F56</f>
        <v>200</v>
      </c>
      <c r="G21" s="8">
        <f>'Sessie 10,11,12'!G56</f>
        <v>17</v>
      </c>
      <c r="H21" s="10">
        <f>'Sessie 10,11,12'!H56</f>
        <v>11.759705882352941</v>
      </c>
      <c r="I21" s="8">
        <f>'Sessie 10,11,12'!I56</f>
        <v>53</v>
      </c>
      <c r="J21" s="57">
        <f>'Sessie 10,11,12'!J56</f>
        <v>100</v>
      </c>
    </row>
    <row r="22" spans="1:10" ht="12.75">
      <c r="A22" s="285" t="s">
        <v>235</v>
      </c>
      <c r="B22" s="255"/>
      <c r="C22" s="255"/>
      <c r="D22" s="256"/>
      <c r="E22" s="110">
        <f>SUM(E20:E21)</f>
        <v>3</v>
      </c>
      <c r="F22" s="110">
        <f>SUM(F20:F21)</f>
        <v>400</v>
      </c>
      <c r="G22" s="110">
        <f>SUM(G20:G21)</f>
        <v>32</v>
      </c>
      <c r="H22" s="111">
        <f>F22/G22-0.005</f>
        <v>12.495</v>
      </c>
      <c r="I22" s="110">
        <f>MAX(I20:I21)</f>
        <v>53</v>
      </c>
      <c r="J22" s="7">
        <f>SUM(J20:J21)</f>
        <v>200</v>
      </c>
    </row>
    <row r="23" spans="2:4" ht="6.75" customHeight="1">
      <c r="B23" s="55"/>
      <c r="C23" s="55"/>
      <c r="D23" s="74"/>
    </row>
    <row r="24" spans="1:10" ht="12.75">
      <c r="A24" s="61"/>
      <c r="B24" s="58" t="s">
        <v>34</v>
      </c>
      <c r="C24" s="58" t="s">
        <v>38</v>
      </c>
      <c r="D24" s="20" t="s">
        <v>0</v>
      </c>
      <c r="E24" s="12" t="s">
        <v>12</v>
      </c>
      <c r="F24" s="12" t="s">
        <v>1</v>
      </c>
      <c r="G24" s="12" t="s">
        <v>2</v>
      </c>
      <c r="H24" s="12" t="s">
        <v>3</v>
      </c>
      <c r="I24" s="12" t="s">
        <v>4</v>
      </c>
      <c r="J24" s="13" t="s">
        <v>30</v>
      </c>
    </row>
    <row r="25" spans="1:10" ht="12.75">
      <c r="A25" s="62" t="s">
        <v>33</v>
      </c>
      <c r="B25" s="59" t="s">
        <v>35</v>
      </c>
      <c r="C25" s="59" t="s">
        <v>39</v>
      </c>
      <c r="D25" s="21" t="s">
        <v>6</v>
      </c>
      <c r="E25" s="15" t="s">
        <v>13</v>
      </c>
      <c r="F25" s="15" t="s">
        <v>1</v>
      </c>
      <c r="G25" s="15" t="s">
        <v>9</v>
      </c>
      <c r="H25" s="15" t="s">
        <v>5</v>
      </c>
      <c r="I25" s="15" t="s">
        <v>14</v>
      </c>
      <c r="J25" s="16" t="s">
        <v>31</v>
      </c>
    </row>
    <row r="26" spans="1:10" ht="12.75">
      <c r="A26" s="63"/>
      <c r="B26" s="60" t="s">
        <v>36</v>
      </c>
      <c r="C26" s="60" t="s">
        <v>40</v>
      </c>
      <c r="D26" s="22" t="s">
        <v>7</v>
      </c>
      <c r="E26" s="18" t="s">
        <v>15</v>
      </c>
      <c r="F26" s="18" t="s">
        <v>8</v>
      </c>
      <c r="G26" s="18" t="s">
        <v>97</v>
      </c>
      <c r="H26" s="18" t="s">
        <v>10</v>
      </c>
      <c r="I26" s="18" t="s">
        <v>238</v>
      </c>
      <c r="J26" s="19" t="s">
        <v>32</v>
      </c>
    </row>
    <row r="27" spans="1:10" ht="12.75">
      <c r="A27" s="106">
        <v>2</v>
      </c>
      <c r="B27" s="69" t="str">
        <f>'Be spel 1R'!B27</f>
        <v>Dieu Gérôme</v>
      </c>
      <c r="C27" s="72">
        <f>'Be spel 1R'!C27</f>
        <v>160</v>
      </c>
      <c r="D27" s="72" t="str">
        <f>'Sessie 7,8,9'!B38</f>
        <v>Blondeel Simon</v>
      </c>
      <c r="E27" s="4">
        <f>'Sessie 7,8,9'!E37</f>
        <v>2</v>
      </c>
      <c r="F27" s="4">
        <f>'Sessie 7,8,9'!F37</f>
        <v>160</v>
      </c>
      <c r="G27" s="4">
        <f>'Sessie 7,8,9'!G37</f>
        <v>14</v>
      </c>
      <c r="H27" s="6">
        <f>'Sessie 7,8,9'!H37</f>
        <v>11.423571428571428</v>
      </c>
      <c r="I27" s="4">
        <f>'Sessie 7,8,9'!I37</f>
        <v>30</v>
      </c>
      <c r="J27" s="152">
        <f>'Sessie 7,8,9'!J37</f>
        <v>100</v>
      </c>
    </row>
    <row r="28" spans="1:10" ht="12.75">
      <c r="A28" s="17">
        <v>2</v>
      </c>
      <c r="B28" s="68" t="str">
        <f>B27</f>
        <v>Dieu Gérôme</v>
      </c>
      <c r="C28" s="71">
        <f>C27</f>
        <v>160</v>
      </c>
      <c r="D28" s="149" t="str">
        <f>'Sessie 10,11,12'!B19</f>
        <v>van den Hooff Stephan</v>
      </c>
      <c r="E28" s="8">
        <f>'Sessie 10,11,12'!E18</f>
        <v>2</v>
      </c>
      <c r="F28" s="8">
        <f>'Sessie 10,11,12'!F18</f>
        <v>160</v>
      </c>
      <c r="G28" s="8">
        <f>'Sessie 10,11,12'!G18</f>
        <v>11</v>
      </c>
      <c r="H28" s="10">
        <f>'Sessie 10,11,12'!H18</f>
        <v>14.540454545454544</v>
      </c>
      <c r="I28" s="8">
        <f>'Sessie 10,11,12'!I18</f>
        <v>74</v>
      </c>
      <c r="J28" s="57">
        <f>'Sessie 10,11,12'!J18</f>
        <v>100</v>
      </c>
    </row>
    <row r="29" spans="1:10" ht="12.75">
      <c r="A29" s="285" t="s">
        <v>235</v>
      </c>
      <c r="B29" s="255"/>
      <c r="C29" s="255"/>
      <c r="D29" s="256"/>
      <c r="E29" s="110">
        <f>SUM(E27:E28)</f>
        <v>4</v>
      </c>
      <c r="F29" s="110">
        <f>SUM(F27:F28)</f>
        <v>320</v>
      </c>
      <c r="G29" s="110">
        <f>SUM(G27:G28)</f>
        <v>25</v>
      </c>
      <c r="H29" s="111">
        <f>F29/G29-0.005</f>
        <v>12.795</v>
      </c>
      <c r="I29" s="110">
        <f>MAX(I27:I28)</f>
        <v>74</v>
      </c>
      <c r="J29" s="7">
        <f>SUM(J27:J28)</f>
        <v>200</v>
      </c>
    </row>
    <row r="30" spans="2:4" ht="6.75" customHeight="1">
      <c r="B30" s="55"/>
      <c r="C30" s="55"/>
      <c r="D30" s="74"/>
    </row>
    <row r="31" spans="1:10" ht="12.75">
      <c r="A31" s="61"/>
      <c r="B31" s="58" t="s">
        <v>34</v>
      </c>
      <c r="C31" s="58" t="s">
        <v>38</v>
      </c>
      <c r="D31" s="20" t="s">
        <v>0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6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7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106">
        <v>3</v>
      </c>
      <c r="B34" s="69" t="str">
        <f>'Be spel 1R'!B34</f>
        <v>Wittemans Dimitri</v>
      </c>
      <c r="C34" s="72">
        <f>'Be spel 1R'!C34</f>
        <v>150</v>
      </c>
      <c r="D34" s="72" t="str">
        <f>'Sessie 10,11,12'!B28</f>
        <v>Kather Torben</v>
      </c>
      <c r="E34" s="4">
        <f>'Sessie 10,11,12'!E27</f>
        <v>2</v>
      </c>
      <c r="F34" s="4">
        <f>'Sessie 10,11,12'!F27</f>
        <v>150</v>
      </c>
      <c r="G34" s="4">
        <f>'Sessie 10,11,12'!G27</f>
        <v>22</v>
      </c>
      <c r="H34" s="6">
        <f>'Sessie 10,11,12'!H27</f>
        <v>6.8131818181818184</v>
      </c>
      <c r="I34" s="4">
        <f>'Sessie 10,11,12'!I27</f>
        <v>26</v>
      </c>
      <c r="J34" s="152">
        <f>'Sessie 10,11,12'!J27</f>
        <v>100</v>
      </c>
    </row>
    <row r="35" spans="1:10" ht="12.75">
      <c r="A35" s="17">
        <v>3</v>
      </c>
      <c r="B35" s="68" t="str">
        <f>B34</f>
        <v>Wittemans Dimitri</v>
      </c>
      <c r="C35" s="71">
        <f>C34</f>
        <v>150</v>
      </c>
      <c r="D35" s="73" t="str">
        <f>'Sessie 10,11,12'!B54</f>
        <v>Bongers Joey</v>
      </c>
      <c r="E35" s="8">
        <f>'Sessie 10,11,12'!E53</f>
        <v>2</v>
      </c>
      <c r="F35" s="8">
        <f>'Sessie 10,11,12'!F53</f>
        <v>150</v>
      </c>
      <c r="G35" s="8">
        <f>'Sessie 10,11,12'!G53</f>
        <v>18</v>
      </c>
      <c r="H35" s="10">
        <f>'Sessie 10,11,12'!H53</f>
        <v>8.328333333333333</v>
      </c>
      <c r="I35" s="8">
        <f>'Sessie 10,11,12'!I53</f>
        <v>34</v>
      </c>
      <c r="J35" s="57">
        <f>'Sessie 10,11,12'!J53</f>
        <v>100</v>
      </c>
    </row>
    <row r="36" spans="1:10" ht="12.75">
      <c r="A36" s="285" t="s">
        <v>235</v>
      </c>
      <c r="B36" s="255"/>
      <c r="C36" s="255"/>
      <c r="D36" s="256"/>
      <c r="E36" s="110">
        <f>SUM(E34:E35)</f>
        <v>4</v>
      </c>
      <c r="F36" s="110">
        <f>SUM(F34:F35)</f>
        <v>300</v>
      </c>
      <c r="G36" s="110">
        <f>SUM(G34:G35)</f>
        <v>40</v>
      </c>
      <c r="H36" s="111">
        <f>F36/G36-0.005</f>
        <v>7.495</v>
      </c>
      <c r="I36" s="110">
        <f>MAX(I34:I35)</f>
        <v>34</v>
      </c>
      <c r="J36" s="7">
        <f>SUM(J34:J35)</f>
        <v>200</v>
      </c>
    </row>
    <row r="37" spans="2:4" ht="6.75" customHeight="1">
      <c r="B37" s="55"/>
      <c r="C37" s="55"/>
      <c r="D37" s="74"/>
    </row>
    <row r="38" spans="1:10" ht="12.75">
      <c r="A38" s="61"/>
      <c r="B38" s="58" t="s">
        <v>34</v>
      </c>
      <c r="C38" s="58" t="s">
        <v>38</v>
      </c>
      <c r="D38" s="20" t="s">
        <v>0</v>
      </c>
      <c r="E38" s="12" t="s">
        <v>12</v>
      </c>
      <c r="F38" s="12" t="s">
        <v>1</v>
      </c>
      <c r="G38" s="12" t="s">
        <v>2</v>
      </c>
      <c r="H38" s="12" t="s">
        <v>3</v>
      </c>
      <c r="I38" s="12" t="s">
        <v>4</v>
      </c>
      <c r="J38" s="13" t="s">
        <v>30</v>
      </c>
    </row>
    <row r="39" spans="1:10" ht="12.75">
      <c r="A39" s="62" t="s">
        <v>33</v>
      </c>
      <c r="B39" s="59" t="s">
        <v>35</v>
      </c>
      <c r="C39" s="59" t="s">
        <v>39</v>
      </c>
      <c r="D39" s="21" t="s">
        <v>6</v>
      </c>
      <c r="E39" s="15" t="s">
        <v>13</v>
      </c>
      <c r="F39" s="15" t="s">
        <v>1</v>
      </c>
      <c r="G39" s="15" t="s">
        <v>9</v>
      </c>
      <c r="H39" s="15" t="s">
        <v>5</v>
      </c>
      <c r="I39" s="15" t="s">
        <v>14</v>
      </c>
      <c r="J39" s="16" t="s">
        <v>31</v>
      </c>
    </row>
    <row r="40" spans="1:10" ht="12.75">
      <c r="A40" s="63"/>
      <c r="B40" s="60" t="s">
        <v>36</v>
      </c>
      <c r="C40" s="60" t="s">
        <v>40</v>
      </c>
      <c r="D40" s="22" t="s">
        <v>7</v>
      </c>
      <c r="E40" s="18" t="s">
        <v>15</v>
      </c>
      <c r="F40" s="18" t="s">
        <v>8</v>
      </c>
      <c r="G40" s="18" t="s">
        <v>97</v>
      </c>
      <c r="H40" s="18" t="s">
        <v>10</v>
      </c>
      <c r="I40" s="18" t="s">
        <v>238</v>
      </c>
      <c r="J40" s="19" t="s">
        <v>32</v>
      </c>
    </row>
    <row r="41" spans="1:10" ht="12.75">
      <c r="A41" s="106">
        <v>4</v>
      </c>
      <c r="B41" s="69" t="str">
        <f>'Be spel 1R'!B41</f>
        <v>Dresselaers Geoffrey</v>
      </c>
      <c r="C41" s="72">
        <f>'Be spel 1R'!C41</f>
        <v>140</v>
      </c>
      <c r="D41" s="72" t="str">
        <f>'Sessie 7,8,9'!B44</f>
        <v>Schuurmans Jasper</v>
      </c>
      <c r="E41" s="4">
        <f>'Sessie 7,8,9'!E43</f>
        <v>0</v>
      </c>
      <c r="F41" s="4">
        <f>'Sessie 7,8,9'!F43</f>
        <v>63</v>
      </c>
      <c r="G41" s="4">
        <f>'Sessie 7,8,9'!G43</f>
        <v>14</v>
      </c>
      <c r="H41" s="6">
        <f>'Sessie 7,8,9'!H43</f>
        <v>4.495</v>
      </c>
      <c r="I41" s="4">
        <f>'Sessie 7,8,9'!I43</f>
        <v>19</v>
      </c>
      <c r="J41" s="152">
        <f>'Sessie 7,8,9'!J43</f>
        <v>45</v>
      </c>
    </row>
    <row r="42" spans="1:10" ht="12.75">
      <c r="A42" s="17">
        <v>4</v>
      </c>
      <c r="B42" s="68" t="str">
        <f>B41</f>
        <v>Dresselaers Geoffrey</v>
      </c>
      <c r="C42" s="71">
        <f>C41</f>
        <v>140</v>
      </c>
      <c r="D42" s="73" t="str">
        <f>'Sessie 10,11,12'!B51</f>
        <v>Sauerbier Daniel</v>
      </c>
      <c r="E42" s="8">
        <f>'Sessie 10,11,12'!E50</f>
        <v>0</v>
      </c>
      <c r="F42" s="8">
        <f>'Sessie 10,11,12'!F50</f>
        <v>58</v>
      </c>
      <c r="G42" s="8">
        <f>'Sessie 10,11,12'!G50</f>
        <v>19</v>
      </c>
      <c r="H42" s="10">
        <f>'Sessie 10,11,12'!H50</f>
        <v>3.0476315789473687</v>
      </c>
      <c r="I42" s="8">
        <f>'Sessie 10,11,12'!I50</f>
        <v>10</v>
      </c>
      <c r="J42" s="57">
        <f>'Sessie 10,11,12'!J50</f>
        <v>41.42857142857143</v>
      </c>
    </row>
    <row r="43" spans="1:10" ht="12.75">
      <c r="A43" s="285" t="s">
        <v>235</v>
      </c>
      <c r="B43" s="255"/>
      <c r="C43" s="255"/>
      <c r="D43" s="256"/>
      <c r="E43" s="110">
        <f>SUM(E41:E42)</f>
        <v>0</v>
      </c>
      <c r="F43" s="110">
        <f>SUM(F41:F42)</f>
        <v>121</v>
      </c>
      <c r="G43" s="110">
        <f>SUM(G41:G42)</f>
        <v>33</v>
      </c>
      <c r="H43" s="111">
        <f>F43/G43-0.005</f>
        <v>3.6616666666666666</v>
      </c>
      <c r="I43" s="110">
        <f>MAX(I41:I42)</f>
        <v>19</v>
      </c>
      <c r="J43" s="7">
        <f>SUM(J41:J42)</f>
        <v>86.42857142857143</v>
      </c>
    </row>
    <row r="44" spans="2:4" ht="6.75" customHeight="1">
      <c r="B44" s="55"/>
      <c r="C44" s="55"/>
      <c r="D44" s="74"/>
    </row>
    <row r="45" spans="1:10" ht="12.75">
      <c r="A45" s="61"/>
      <c r="B45" s="58" t="s">
        <v>34</v>
      </c>
      <c r="C45" s="58" t="s">
        <v>38</v>
      </c>
      <c r="D45" s="20" t="s">
        <v>0</v>
      </c>
      <c r="E45" s="12" t="s">
        <v>12</v>
      </c>
      <c r="F45" s="12" t="s">
        <v>1</v>
      </c>
      <c r="G45" s="12" t="s">
        <v>2</v>
      </c>
      <c r="H45" s="12" t="s">
        <v>3</v>
      </c>
      <c r="I45" s="12" t="s">
        <v>4</v>
      </c>
      <c r="J45" s="13" t="s">
        <v>30</v>
      </c>
    </row>
    <row r="46" spans="1:10" ht="12.75">
      <c r="A46" s="62" t="s">
        <v>33</v>
      </c>
      <c r="B46" s="59" t="s">
        <v>35</v>
      </c>
      <c r="C46" s="59" t="s">
        <v>39</v>
      </c>
      <c r="D46" s="21" t="s">
        <v>6</v>
      </c>
      <c r="E46" s="15" t="s">
        <v>13</v>
      </c>
      <c r="F46" s="15" t="s">
        <v>1</v>
      </c>
      <c r="G46" s="15" t="s">
        <v>9</v>
      </c>
      <c r="H46" s="15" t="s">
        <v>5</v>
      </c>
      <c r="I46" s="15" t="s">
        <v>14</v>
      </c>
      <c r="J46" s="16" t="s">
        <v>31</v>
      </c>
    </row>
    <row r="47" spans="1:10" ht="12.75">
      <c r="A47" s="63"/>
      <c r="B47" s="60" t="s">
        <v>36</v>
      </c>
      <c r="C47" s="60" t="s">
        <v>40</v>
      </c>
      <c r="D47" s="22" t="s">
        <v>7</v>
      </c>
      <c r="E47" s="18" t="s">
        <v>15</v>
      </c>
      <c r="F47" s="18" t="s">
        <v>8</v>
      </c>
      <c r="G47" s="18" t="s">
        <v>97</v>
      </c>
      <c r="H47" s="18" t="s">
        <v>10</v>
      </c>
      <c r="I47" s="18" t="s">
        <v>238</v>
      </c>
      <c r="J47" s="19" t="s">
        <v>32</v>
      </c>
    </row>
    <row r="48" spans="1:10" ht="12.75">
      <c r="A48" s="106">
        <v>5</v>
      </c>
      <c r="B48" s="69" t="str">
        <f>'Be spel 1R'!B48</f>
        <v>Godfroid Amalric</v>
      </c>
      <c r="C48" s="72">
        <f>'Be spel 1R'!C48</f>
        <v>85</v>
      </c>
      <c r="D48" s="72" t="str">
        <f>'Sessie 7,8,9'!B19</f>
        <v>Back Marcel</v>
      </c>
      <c r="E48" s="4">
        <f>'Sessie 7,8,9'!E18</f>
        <v>2</v>
      </c>
      <c r="F48" s="4">
        <f>'Sessie 7,8,9'!F18</f>
        <v>85</v>
      </c>
      <c r="G48" s="4">
        <f>'Sessie 7,8,9'!G18</f>
        <v>13</v>
      </c>
      <c r="H48" s="6">
        <f>'Sessie 7,8,9'!H18</f>
        <v>6.533461538461538</v>
      </c>
      <c r="I48" s="4">
        <f>'Sessie 7,8,9'!I18</f>
        <v>36</v>
      </c>
      <c r="J48" s="152">
        <f>'Sessie 7,8,9'!J18</f>
        <v>100</v>
      </c>
    </row>
    <row r="49" spans="1:10" ht="12.75">
      <c r="A49" s="17">
        <v>5</v>
      </c>
      <c r="B49" s="68" t="str">
        <f>B48</f>
        <v>Godfroid Amalric</v>
      </c>
      <c r="C49" s="71">
        <f>C48</f>
        <v>85</v>
      </c>
      <c r="D49" s="73" t="str">
        <f>'Sessie 7,8,9'!B54</f>
        <v>Reutelingsperger Roy</v>
      </c>
      <c r="E49" s="8">
        <f>'Sessie 7,8,9'!E53</f>
        <v>2</v>
      </c>
      <c r="F49" s="8">
        <f>'Sessie 7,8,9'!F53</f>
        <v>85</v>
      </c>
      <c r="G49" s="8">
        <f>'Sessie 7,8,9'!G53</f>
        <v>36</v>
      </c>
      <c r="H49" s="10">
        <f>'Sessie 7,8,9'!H53</f>
        <v>2.3561111111111113</v>
      </c>
      <c r="I49" s="8">
        <f>'Sessie 7,8,9'!I53</f>
        <v>11</v>
      </c>
      <c r="J49" s="57">
        <f>'Sessie 7,8,9'!J53</f>
        <v>100</v>
      </c>
    </row>
    <row r="50" spans="1:10" ht="12.75">
      <c r="A50" s="285" t="s">
        <v>235</v>
      </c>
      <c r="B50" s="255"/>
      <c r="C50" s="255"/>
      <c r="D50" s="256"/>
      <c r="E50" s="110">
        <f>SUM(E48:E49)</f>
        <v>4</v>
      </c>
      <c r="F50" s="110">
        <f>SUM(F48:F49)</f>
        <v>170</v>
      </c>
      <c r="G50" s="110">
        <f>SUM(G48:G49)</f>
        <v>49</v>
      </c>
      <c r="H50" s="111">
        <f>F50/G50-0.005</f>
        <v>3.4643877551020408</v>
      </c>
      <c r="I50" s="110">
        <f>MAX(I48:I49)</f>
        <v>36</v>
      </c>
      <c r="J50" s="7">
        <f>SUM(J48:J49)</f>
        <v>200</v>
      </c>
    </row>
    <row r="51" spans="2:4" ht="5.25" customHeight="1">
      <c r="B51" s="55"/>
      <c r="C51" s="55"/>
      <c r="D51" s="74"/>
    </row>
    <row r="52" spans="1:8" s="29" customFormat="1" ht="12">
      <c r="A52" s="185"/>
      <c r="B52" s="64"/>
      <c r="C52" s="64"/>
      <c r="D52" s="64"/>
      <c r="E52" s="64"/>
      <c r="F52" s="64"/>
      <c r="G52" s="64"/>
      <c r="H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25.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64"/>
      <c r="B70" s="265"/>
      <c r="C70" s="269" t="s">
        <v>183</v>
      </c>
      <c r="D70" s="270"/>
      <c r="E70" s="270"/>
      <c r="F70" s="270"/>
      <c r="G70" s="270"/>
      <c r="H70" s="270"/>
      <c r="J70" s="2"/>
    </row>
    <row r="71" spans="1:10" ht="26.25" customHeight="1" thickBot="1" thickTop="1">
      <c r="A71" s="266" t="s">
        <v>201</v>
      </c>
      <c r="B71" s="267"/>
      <c r="C71" s="267"/>
      <c r="D71" s="267"/>
      <c r="E71" s="267"/>
      <c r="F71" s="267"/>
      <c r="G71" s="267"/>
      <c r="H71" s="267"/>
      <c r="I71" s="267"/>
      <c r="J71" s="268"/>
    </row>
    <row r="72" ht="6.75" customHeight="1" thickTop="1"/>
    <row r="73" spans="2:10" ht="12.75">
      <c r="B73" s="3" t="s">
        <v>196</v>
      </c>
      <c r="C73" s="3"/>
      <c r="D73" s="3"/>
      <c r="F73" s="3" t="s">
        <v>197</v>
      </c>
      <c r="G73" s="3"/>
      <c r="H73" s="3"/>
      <c r="I73" s="3"/>
      <c r="J73" s="3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41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1:10" ht="17.25" customHeight="1">
      <c r="A78" s="361" t="s">
        <v>78</v>
      </c>
      <c r="B78" s="362"/>
      <c r="C78" s="363"/>
      <c r="H78" t="s">
        <v>195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106">
        <v>6</v>
      </c>
      <c r="B83" s="69" t="str">
        <f>'Be spel 1R'!B83</f>
        <v>Eelen Bryan</v>
      </c>
      <c r="C83" s="72">
        <f>'Be spel 1R'!C83</f>
        <v>70</v>
      </c>
      <c r="D83" s="72" t="str">
        <f>'Sessie 7,8,9'!B50</f>
        <v>Blondeel Lukas</v>
      </c>
      <c r="E83" s="4">
        <f>'Sessie 7,8,9'!E51</f>
        <v>0</v>
      </c>
      <c r="F83" s="4">
        <f>'Sessie 7,8,9'!F51</f>
        <v>32</v>
      </c>
      <c r="G83" s="4">
        <f>'Sessie 7,8,9'!G51</f>
        <v>11</v>
      </c>
      <c r="H83" s="6">
        <f>'Sessie 7,8,9'!H51</f>
        <v>2.9040909090909093</v>
      </c>
      <c r="I83" s="4">
        <f>'Sessie 7,8,9'!I51</f>
        <v>15</v>
      </c>
      <c r="J83" s="152">
        <f>'Sessie 7,8,9'!J51</f>
        <v>45.714285714285715</v>
      </c>
    </row>
    <row r="84" spans="1:10" ht="12.75">
      <c r="A84" s="17">
        <v>6</v>
      </c>
      <c r="B84" s="68" t="str">
        <f>B83</f>
        <v>Eelen Bryan</v>
      </c>
      <c r="C84" s="71">
        <f>C83</f>
        <v>70</v>
      </c>
      <c r="D84" s="73" t="str">
        <f>'Sessie 10,11,12'!B41</f>
        <v>Glissenaar Silvy</v>
      </c>
      <c r="E84" s="8">
        <f>'Sessie 10,11,12'!E40</f>
        <v>2</v>
      </c>
      <c r="F84" s="8">
        <f>'Sessie 10,11,12'!F40</f>
        <v>70</v>
      </c>
      <c r="G84" s="8">
        <f>'Sessie 10,11,12'!G40</f>
        <v>17</v>
      </c>
      <c r="H84" s="10">
        <f>'Sessie 10,11,12'!H40</f>
        <v>4.112647058823529</v>
      </c>
      <c r="I84" s="8">
        <f>'Sessie 10,11,12'!I40</f>
        <v>35</v>
      </c>
      <c r="J84" s="57">
        <f>'Sessie 10,11,12'!J40</f>
        <v>100</v>
      </c>
    </row>
    <row r="85" spans="1:10" ht="12.75">
      <c r="A85" s="285" t="s">
        <v>235</v>
      </c>
      <c r="B85" s="255"/>
      <c r="C85" s="255"/>
      <c r="D85" s="256"/>
      <c r="E85" s="110">
        <f>SUM(E83:E84)</f>
        <v>2</v>
      </c>
      <c r="F85" s="110">
        <f>SUM(F83:F84)</f>
        <v>102</v>
      </c>
      <c r="G85" s="110">
        <f>SUM(G83:G84)</f>
        <v>28</v>
      </c>
      <c r="H85" s="111">
        <f>F85/G85-0.005</f>
        <v>3.637857142857143</v>
      </c>
      <c r="I85" s="110">
        <f>MAX(I83:I84)</f>
        <v>35</v>
      </c>
      <c r="J85" s="7">
        <f>SUM(J83:J84)</f>
        <v>145.71428571428572</v>
      </c>
    </row>
    <row r="86" spans="2:4" ht="6.75" customHeight="1">
      <c r="B86" s="55"/>
      <c r="C86" s="55"/>
      <c r="D86" s="74"/>
    </row>
    <row r="87" spans="1:10" ht="12.75">
      <c r="A87" s="61"/>
      <c r="B87" s="58" t="s">
        <v>34</v>
      </c>
      <c r="C87" s="58" t="s">
        <v>38</v>
      </c>
      <c r="D87" s="20" t="s">
        <v>0</v>
      </c>
      <c r="E87" s="12" t="s">
        <v>12</v>
      </c>
      <c r="F87" s="12" t="s">
        <v>1</v>
      </c>
      <c r="G87" s="12" t="s">
        <v>2</v>
      </c>
      <c r="H87" s="12" t="s">
        <v>3</v>
      </c>
      <c r="I87" s="12" t="s">
        <v>4</v>
      </c>
      <c r="J87" s="13" t="s">
        <v>30</v>
      </c>
    </row>
    <row r="88" spans="1:10" ht="12.75">
      <c r="A88" s="62" t="s">
        <v>33</v>
      </c>
      <c r="B88" s="59" t="s">
        <v>35</v>
      </c>
      <c r="C88" s="59" t="s">
        <v>39</v>
      </c>
      <c r="D88" s="21" t="s">
        <v>6</v>
      </c>
      <c r="E88" s="15" t="s">
        <v>13</v>
      </c>
      <c r="F88" s="15" t="s">
        <v>1</v>
      </c>
      <c r="G88" s="15" t="s">
        <v>9</v>
      </c>
      <c r="H88" s="15" t="s">
        <v>5</v>
      </c>
      <c r="I88" s="15" t="s">
        <v>14</v>
      </c>
      <c r="J88" s="16" t="s">
        <v>31</v>
      </c>
    </row>
    <row r="89" spans="1:10" ht="12.75">
      <c r="A89" s="63"/>
      <c r="B89" s="60" t="s">
        <v>36</v>
      </c>
      <c r="C89" s="60" t="s">
        <v>40</v>
      </c>
      <c r="D89" s="22" t="s">
        <v>7</v>
      </c>
      <c r="E89" s="18" t="s">
        <v>15</v>
      </c>
      <c r="F89" s="18" t="s">
        <v>8</v>
      </c>
      <c r="G89" s="18" t="s">
        <v>97</v>
      </c>
      <c r="H89" s="18" t="s">
        <v>10</v>
      </c>
      <c r="I89" s="18" t="s">
        <v>238</v>
      </c>
      <c r="J89" s="19" t="s">
        <v>32</v>
      </c>
    </row>
    <row r="90" spans="1:10" ht="12.75">
      <c r="A90" s="106">
        <v>7</v>
      </c>
      <c r="B90" s="69" t="str">
        <f>'Be spel 1R'!B90</f>
        <v>Roest Michael</v>
      </c>
      <c r="C90" s="72">
        <f>'Be spel 1R'!C90</f>
        <v>70</v>
      </c>
      <c r="D90" s="72" t="str">
        <f>'Sessie 7,8,9'!B25</f>
        <v>Hoogland Dennis</v>
      </c>
      <c r="E90" s="4">
        <f>'Sessie 7,8,9'!E24</f>
        <v>1</v>
      </c>
      <c r="F90" s="4">
        <f>'Sessie 7,8,9'!F24</f>
        <v>70</v>
      </c>
      <c r="G90" s="4">
        <f>'Sessie 7,8,9'!G24</f>
        <v>31</v>
      </c>
      <c r="H90" s="6">
        <f>'Sessie 7,8,9'!H24</f>
        <v>2.2530645161290326</v>
      </c>
      <c r="I90" s="4">
        <f>'Sessie 7,8,9'!I24</f>
        <v>11</v>
      </c>
      <c r="J90" s="152">
        <f>'Sessie 7,8,9'!J24</f>
        <v>100</v>
      </c>
    </row>
    <row r="91" spans="1:10" ht="12.75">
      <c r="A91" s="17">
        <v>7</v>
      </c>
      <c r="B91" s="68" t="str">
        <f>B90</f>
        <v>Roest Michael</v>
      </c>
      <c r="C91" s="71">
        <f>C90</f>
        <v>70</v>
      </c>
      <c r="D91" s="73" t="str">
        <f>'Sessie 10,11,12'!B44</f>
        <v>Seibeld Ramon</v>
      </c>
      <c r="E91" s="8">
        <f>'Sessie 10,11,12'!E43</f>
        <v>2</v>
      </c>
      <c r="F91" s="8">
        <f>'Sessie 10,11,12'!F43</f>
        <v>70</v>
      </c>
      <c r="G91" s="8">
        <f>'Sessie 10,11,12'!G43</f>
        <v>16</v>
      </c>
      <c r="H91" s="10">
        <f>'Sessie 10,11,12'!H43</f>
        <v>4.37</v>
      </c>
      <c r="I91" s="8">
        <f>'Sessie 10,11,12'!I43</f>
        <v>15</v>
      </c>
      <c r="J91" s="57">
        <f>'Sessie 10,11,12'!J43</f>
        <v>100</v>
      </c>
    </row>
    <row r="92" spans="1:10" ht="12.75">
      <c r="A92" s="285" t="s">
        <v>235</v>
      </c>
      <c r="B92" s="255"/>
      <c r="C92" s="255"/>
      <c r="D92" s="256"/>
      <c r="E92" s="110">
        <f>SUM(E90:E91)</f>
        <v>3</v>
      </c>
      <c r="F92" s="110">
        <f>SUM(F90:F91)</f>
        <v>140</v>
      </c>
      <c r="G92" s="110">
        <f>SUM(G90:G91)</f>
        <v>47</v>
      </c>
      <c r="H92" s="111">
        <f>F92/G92-0.005</f>
        <v>2.973723404255319</v>
      </c>
      <c r="I92" s="110">
        <f>MAX(I90:I91)</f>
        <v>15</v>
      </c>
      <c r="J92" s="7">
        <f>SUM(J90:J91)</f>
        <v>200</v>
      </c>
    </row>
    <row r="93" spans="2:4" ht="6.75" customHeight="1">
      <c r="B93" s="55"/>
      <c r="C93" s="55"/>
      <c r="D93" s="74"/>
    </row>
    <row r="94" spans="1:10" ht="12.75">
      <c r="A94" s="61"/>
      <c r="B94" s="58" t="s">
        <v>34</v>
      </c>
      <c r="C94" s="58" t="s">
        <v>38</v>
      </c>
      <c r="D94" s="20" t="s">
        <v>0</v>
      </c>
      <c r="E94" s="12" t="s">
        <v>12</v>
      </c>
      <c r="F94" s="12" t="s">
        <v>1</v>
      </c>
      <c r="G94" s="12" t="s">
        <v>2</v>
      </c>
      <c r="H94" s="12" t="s">
        <v>3</v>
      </c>
      <c r="I94" s="12" t="s">
        <v>4</v>
      </c>
      <c r="J94" s="13" t="s">
        <v>30</v>
      </c>
    </row>
    <row r="95" spans="1:10" ht="12.75">
      <c r="A95" s="62" t="s">
        <v>33</v>
      </c>
      <c r="B95" s="59" t="s">
        <v>35</v>
      </c>
      <c r="C95" s="59" t="s">
        <v>39</v>
      </c>
      <c r="D95" s="21" t="s">
        <v>6</v>
      </c>
      <c r="E95" s="15" t="s">
        <v>13</v>
      </c>
      <c r="F95" s="15" t="s">
        <v>1</v>
      </c>
      <c r="G95" s="15" t="s">
        <v>9</v>
      </c>
      <c r="H95" s="15" t="s">
        <v>5</v>
      </c>
      <c r="I95" s="15" t="s">
        <v>14</v>
      </c>
      <c r="J95" s="16" t="s">
        <v>31</v>
      </c>
    </row>
    <row r="96" spans="1:10" ht="12.75">
      <c r="A96" s="63"/>
      <c r="B96" s="60" t="s">
        <v>36</v>
      </c>
      <c r="C96" s="60" t="s">
        <v>40</v>
      </c>
      <c r="D96" s="22" t="s">
        <v>7</v>
      </c>
      <c r="E96" s="18" t="s">
        <v>15</v>
      </c>
      <c r="F96" s="18" t="s">
        <v>8</v>
      </c>
      <c r="G96" s="18" t="s">
        <v>97</v>
      </c>
      <c r="H96" s="18" t="s">
        <v>10</v>
      </c>
      <c r="I96" s="18" t="s">
        <v>238</v>
      </c>
      <c r="J96" s="19" t="s">
        <v>32</v>
      </c>
    </row>
    <row r="97" spans="1:10" ht="12.75">
      <c r="A97" s="106">
        <v>8</v>
      </c>
      <c r="B97" s="69" t="str">
        <f>'Be spel 1R'!B97</f>
        <v>Van Hoeck Tim</v>
      </c>
      <c r="C97" s="72">
        <f>'Be spel 1R'!C97</f>
        <v>65</v>
      </c>
      <c r="D97" s="72" t="str">
        <f>'Sessie 7,8,9'!B28</f>
        <v>Schramm Anika</v>
      </c>
      <c r="E97" s="4">
        <f>'Sessie 7,8,9'!E27</f>
        <v>2</v>
      </c>
      <c r="F97" s="4">
        <f>'Sessie 7,8,9'!F27</f>
        <v>65</v>
      </c>
      <c r="G97" s="4">
        <f>'Sessie 7,8,9'!G27</f>
        <v>27</v>
      </c>
      <c r="H97" s="6">
        <f>'Sessie 7,8,9'!H27</f>
        <v>2.4024074074074075</v>
      </c>
      <c r="I97" s="4">
        <f>'Sessie 7,8,9'!I27</f>
        <v>16</v>
      </c>
      <c r="J97" s="152">
        <f>'Sessie 7,8,9'!J27</f>
        <v>100</v>
      </c>
    </row>
    <row r="98" spans="1:10" ht="12.75">
      <c r="A98" s="17">
        <v>8</v>
      </c>
      <c r="B98" s="68" t="str">
        <f>B97</f>
        <v>Van Hoeck Tim</v>
      </c>
      <c r="C98" s="71">
        <f>C97</f>
        <v>65</v>
      </c>
      <c r="D98" s="73" t="str">
        <f>'Sessie 7,8,9'!B57</f>
        <v>Marriott Bradley</v>
      </c>
      <c r="E98" s="8">
        <f>'Sessie 7,8,9'!E56</f>
        <v>2</v>
      </c>
      <c r="F98" s="8">
        <f>'Sessie 7,8,9'!F56</f>
        <v>65</v>
      </c>
      <c r="G98" s="8">
        <f>'Sessie 7,8,9'!G56</f>
        <v>17</v>
      </c>
      <c r="H98" s="10">
        <f>'Sessie 7,8,9'!H56</f>
        <v>3.818529411764706</v>
      </c>
      <c r="I98" s="8">
        <f>'Sessie 7,8,9'!I56</f>
        <v>17</v>
      </c>
      <c r="J98" s="57">
        <f>'Sessie 7,8,9'!J56</f>
        <v>100</v>
      </c>
    </row>
    <row r="99" spans="1:10" ht="12.75">
      <c r="A99" s="285" t="s">
        <v>235</v>
      </c>
      <c r="B99" s="255"/>
      <c r="C99" s="255"/>
      <c r="D99" s="256"/>
      <c r="E99" s="110">
        <f>SUM(E97:E98)</f>
        <v>4</v>
      </c>
      <c r="F99" s="110">
        <f>SUM(F97:F98)</f>
        <v>130</v>
      </c>
      <c r="G99" s="110">
        <f>SUM(G97:G98)</f>
        <v>44</v>
      </c>
      <c r="H99" s="111">
        <f>F99/G99-0.005</f>
        <v>2.9495454545454547</v>
      </c>
      <c r="I99" s="110">
        <f>MAX(I97:I98)</f>
        <v>17</v>
      </c>
      <c r="J99" s="7">
        <f>SUM(J97:J98)</f>
        <v>200</v>
      </c>
    </row>
    <row r="100" spans="2:4" ht="6.75" customHeight="1">
      <c r="B100" s="55"/>
      <c r="C100" s="55"/>
      <c r="D100" s="74"/>
    </row>
    <row r="101" spans="2:4" ht="5.25" customHeight="1">
      <c r="B101" s="55"/>
      <c r="C101" s="55"/>
      <c r="D101" s="74"/>
    </row>
    <row r="102" ht="12.75">
      <c r="A102" s="64"/>
    </row>
    <row r="103" spans="1:10" ht="15.75">
      <c r="A103" s="288" t="s">
        <v>194</v>
      </c>
      <c r="B103" s="263"/>
      <c r="C103" s="263"/>
      <c r="D103" s="263"/>
      <c r="E103" s="263"/>
      <c r="F103" s="263"/>
      <c r="G103" s="263"/>
      <c r="H103" s="263"/>
      <c r="I103" s="263"/>
      <c r="J103" s="261"/>
    </row>
    <row r="104" spans="1:10" ht="12.75">
      <c r="A104" s="61"/>
      <c r="B104" s="291" t="s">
        <v>34</v>
      </c>
      <c r="C104" s="292"/>
      <c r="D104" s="20" t="s">
        <v>43</v>
      </c>
      <c r="E104" s="12" t="s">
        <v>12</v>
      </c>
      <c r="F104" s="12" t="s">
        <v>1</v>
      </c>
      <c r="G104" s="12" t="s">
        <v>2</v>
      </c>
      <c r="H104" s="12" t="s">
        <v>3</v>
      </c>
      <c r="I104" s="12" t="s">
        <v>4</v>
      </c>
      <c r="J104" s="13" t="s">
        <v>30</v>
      </c>
    </row>
    <row r="105" spans="1:10" ht="12.75">
      <c r="A105" s="62" t="s">
        <v>33</v>
      </c>
      <c r="B105" s="293" t="s">
        <v>35</v>
      </c>
      <c r="C105" s="294"/>
      <c r="D105" s="21" t="s">
        <v>45</v>
      </c>
      <c r="E105" s="15" t="s">
        <v>13</v>
      </c>
      <c r="F105" s="15" t="s">
        <v>1</v>
      </c>
      <c r="G105" s="15" t="s">
        <v>9</v>
      </c>
      <c r="H105" s="15" t="s">
        <v>5</v>
      </c>
      <c r="I105" s="15" t="s">
        <v>14</v>
      </c>
      <c r="J105" s="16" t="s">
        <v>31</v>
      </c>
    </row>
    <row r="106" spans="1:10" ht="12.75">
      <c r="A106" s="63"/>
      <c r="B106" s="295" t="s">
        <v>36</v>
      </c>
      <c r="C106" s="296"/>
      <c r="D106" s="22" t="s">
        <v>44</v>
      </c>
      <c r="E106" s="18" t="s">
        <v>15</v>
      </c>
      <c r="F106" s="18" t="s">
        <v>8</v>
      </c>
      <c r="G106" s="18" t="s">
        <v>97</v>
      </c>
      <c r="H106" s="18" t="s">
        <v>10</v>
      </c>
      <c r="I106" s="18" t="s">
        <v>238</v>
      </c>
      <c r="J106" s="19" t="s">
        <v>32</v>
      </c>
    </row>
    <row r="107" spans="1:10" ht="12.75">
      <c r="A107" s="66">
        <v>1</v>
      </c>
      <c r="B107" s="147" t="str">
        <f>'Be spel 1R'!B107:C107</f>
        <v>Van Hees Stef</v>
      </c>
      <c r="C107" s="148"/>
      <c r="D107" s="125">
        <f>'Be spel 1R'!D107</f>
        <v>200</v>
      </c>
      <c r="E107" s="4">
        <f aca="true" t="shared" si="0" ref="E107:J107">E22</f>
        <v>3</v>
      </c>
      <c r="F107" s="4">
        <f t="shared" si="0"/>
        <v>400</v>
      </c>
      <c r="G107" s="4">
        <f t="shared" si="0"/>
        <v>32</v>
      </c>
      <c r="H107" s="6">
        <f t="shared" si="0"/>
        <v>12.495</v>
      </c>
      <c r="I107" s="4">
        <f t="shared" si="0"/>
        <v>53</v>
      </c>
      <c r="J107" s="38">
        <f t="shared" si="0"/>
        <v>200</v>
      </c>
    </row>
    <row r="108" spans="1:10" ht="12.75">
      <c r="A108" s="107">
        <v>2</v>
      </c>
      <c r="B108" s="143" t="str">
        <f>'Be spel 1R'!B108:C108</f>
        <v>Dieu Gérôme</v>
      </c>
      <c r="C108" s="144"/>
      <c r="D108" s="125">
        <f>'Be spel 1R'!D108</f>
        <v>160</v>
      </c>
      <c r="E108" s="5">
        <f aca="true" t="shared" si="1" ref="E108:J108">E29</f>
        <v>4</v>
      </c>
      <c r="F108" s="5">
        <f t="shared" si="1"/>
        <v>320</v>
      </c>
      <c r="G108" s="5">
        <f t="shared" si="1"/>
        <v>25</v>
      </c>
      <c r="H108" s="9">
        <f t="shared" si="1"/>
        <v>12.795</v>
      </c>
      <c r="I108" s="5">
        <f t="shared" si="1"/>
        <v>74</v>
      </c>
      <c r="J108" s="56">
        <f t="shared" si="1"/>
        <v>200</v>
      </c>
    </row>
    <row r="109" spans="1:10" ht="12.75">
      <c r="A109" s="106">
        <v>3</v>
      </c>
      <c r="B109" s="143" t="str">
        <f>'Be spel 1R'!B109:C109</f>
        <v>Wittemans Dimitri</v>
      </c>
      <c r="C109" s="144"/>
      <c r="D109" s="125">
        <f>'Be spel 1R'!D109</f>
        <v>150</v>
      </c>
      <c r="E109" s="4">
        <f aca="true" t="shared" si="2" ref="E109:J109">E36</f>
        <v>4</v>
      </c>
      <c r="F109" s="4">
        <f t="shared" si="2"/>
        <v>300</v>
      </c>
      <c r="G109" s="4">
        <f t="shared" si="2"/>
        <v>40</v>
      </c>
      <c r="H109" s="6">
        <f t="shared" si="2"/>
        <v>7.495</v>
      </c>
      <c r="I109" s="4">
        <f t="shared" si="2"/>
        <v>34</v>
      </c>
      <c r="J109" s="152">
        <f t="shared" si="2"/>
        <v>200</v>
      </c>
    </row>
    <row r="110" spans="1:10" ht="12.75">
      <c r="A110" s="107">
        <v>4</v>
      </c>
      <c r="B110" s="143" t="str">
        <f>'Be spel 1R'!B110:C110</f>
        <v>Dresselaers Geoffrey</v>
      </c>
      <c r="C110" s="144"/>
      <c r="D110" s="125">
        <f>'Be spel 1R'!D110</f>
        <v>140</v>
      </c>
      <c r="E110" s="5">
        <f aca="true" t="shared" si="3" ref="E110:J110">E43</f>
        <v>0</v>
      </c>
      <c r="F110" s="5">
        <f t="shared" si="3"/>
        <v>121</v>
      </c>
      <c r="G110" s="5">
        <f t="shared" si="3"/>
        <v>33</v>
      </c>
      <c r="H110" s="9">
        <f t="shared" si="3"/>
        <v>3.6616666666666666</v>
      </c>
      <c r="I110" s="5">
        <f t="shared" si="3"/>
        <v>19</v>
      </c>
      <c r="J110" s="56">
        <f t="shared" si="3"/>
        <v>86.42857142857143</v>
      </c>
    </row>
    <row r="111" spans="1:10" ht="12.75">
      <c r="A111" s="106">
        <v>5</v>
      </c>
      <c r="B111" s="143" t="str">
        <f>'Be spel 1R'!B111:C111</f>
        <v>Godfroid Amalric</v>
      </c>
      <c r="C111" s="144"/>
      <c r="D111" s="125">
        <f>'Be spel 1R'!D111</f>
        <v>85</v>
      </c>
      <c r="E111" s="4">
        <f aca="true" t="shared" si="4" ref="E111:J111">E50</f>
        <v>4</v>
      </c>
      <c r="F111" s="4">
        <f t="shared" si="4"/>
        <v>170</v>
      </c>
      <c r="G111" s="4">
        <f t="shared" si="4"/>
        <v>49</v>
      </c>
      <c r="H111" s="6">
        <f t="shared" si="4"/>
        <v>3.4643877551020408</v>
      </c>
      <c r="I111" s="4">
        <f t="shared" si="4"/>
        <v>36</v>
      </c>
      <c r="J111" s="152">
        <f t="shared" si="4"/>
        <v>200</v>
      </c>
    </row>
    <row r="112" spans="1:10" ht="12.75">
      <c r="A112" s="107">
        <v>6</v>
      </c>
      <c r="B112" s="143" t="str">
        <f>'Be spel 1R'!B112:C112</f>
        <v>Eelen Bryan</v>
      </c>
      <c r="C112" s="144"/>
      <c r="D112" s="125">
        <f>'Be spel 1R'!D112</f>
        <v>70</v>
      </c>
      <c r="E112" s="5">
        <f aca="true" t="shared" si="5" ref="E112:J112">E85</f>
        <v>2</v>
      </c>
      <c r="F112" s="5">
        <f t="shared" si="5"/>
        <v>102</v>
      </c>
      <c r="G112" s="5">
        <f t="shared" si="5"/>
        <v>28</v>
      </c>
      <c r="H112" s="9">
        <f t="shared" si="5"/>
        <v>3.637857142857143</v>
      </c>
      <c r="I112" s="5">
        <f t="shared" si="5"/>
        <v>35</v>
      </c>
      <c r="J112" s="56">
        <f t="shared" si="5"/>
        <v>145.71428571428572</v>
      </c>
    </row>
    <row r="113" spans="1:10" ht="12.75">
      <c r="A113" s="106">
        <v>7</v>
      </c>
      <c r="B113" s="143" t="str">
        <f>'Be spel 1R'!B113:C113</f>
        <v>Roest Michael</v>
      </c>
      <c r="C113" s="144"/>
      <c r="D113" s="125">
        <f>'Be spel 1R'!D113</f>
        <v>70</v>
      </c>
      <c r="E113" s="4">
        <f aca="true" t="shared" si="6" ref="E113:J113">E92</f>
        <v>3</v>
      </c>
      <c r="F113" s="4">
        <f t="shared" si="6"/>
        <v>140</v>
      </c>
      <c r="G113" s="4">
        <f t="shared" si="6"/>
        <v>47</v>
      </c>
      <c r="H113" s="6">
        <f t="shared" si="6"/>
        <v>2.973723404255319</v>
      </c>
      <c r="I113" s="4">
        <f t="shared" si="6"/>
        <v>15</v>
      </c>
      <c r="J113" s="152">
        <f t="shared" si="6"/>
        <v>200</v>
      </c>
    </row>
    <row r="114" spans="1:10" ht="12.75">
      <c r="A114" s="17">
        <v>8</v>
      </c>
      <c r="B114" s="145" t="str">
        <f>'Be spel 1R'!B114:C114</f>
        <v>Van Hoeck Tim</v>
      </c>
      <c r="C114" s="146"/>
      <c r="D114" s="125">
        <f>'Be spel 1R'!D114</f>
        <v>65</v>
      </c>
      <c r="E114" s="8">
        <f aca="true" t="shared" si="7" ref="E114:J114">E99</f>
        <v>4</v>
      </c>
      <c r="F114" s="8">
        <f t="shared" si="7"/>
        <v>130</v>
      </c>
      <c r="G114" s="8">
        <f t="shared" si="7"/>
        <v>44</v>
      </c>
      <c r="H114" s="10">
        <f t="shared" si="7"/>
        <v>2.9495454545454547</v>
      </c>
      <c r="I114" s="8">
        <f t="shared" si="7"/>
        <v>17</v>
      </c>
      <c r="J114" s="57">
        <f t="shared" si="7"/>
        <v>200</v>
      </c>
    </row>
    <row r="115" spans="1:10" ht="12.75">
      <c r="A115" s="285" t="s">
        <v>235</v>
      </c>
      <c r="B115" s="255"/>
      <c r="C115" s="255"/>
      <c r="D115" s="256"/>
      <c r="E115" s="110">
        <f>SUM(E107:E114)</f>
        <v>24</v>
      </c>
      <c r="F115" s="110">
        <f>SUM(F107:F114)</f>
        <v>1683</v>
      </c>
      <c r="G115" s="110">
        <f>SUM(G107:G114)</f>
        <v>298</v>
      </c>
      <c r="H115" s="111">
        <f>F115/G115</f>
        <v>5.647651006711409</v>
      </c>
      <c r="I115" s="110">
        <f>MAX(I107:I114)</f>
        <v>74</v>
      </c>
      <c r="J115" s="7">
        <f>SUM(J107:J114)</f>
        <v>1432.142857142857</v>
      </c>
    </row>
    <row r="116" spans="1:10" s="167" customFormat="1" ht="12.75">
      <c r="A116" s="273" t="s">
        <v>76</v>
      </c>
      <c r="B116" s="274"/>
      <c r="C116" s="274"/>
      <c r="D116" s="274"/>
      <c r="E116" s="274"/>
      <c r="F116" s="275"/>
      <c r="G116" s="275"/>
      <c r="H116" s="279" t="s">
        <v>75</v>
      </c>
      <c r="I116" s="280"/>
      <c r="J116" s="281"/>
    </row>
    <row r="117" spans="1:10" ht="12.75">
      <c r="A117" s="276"/>
      <c r="B117" s="277"/>
      <c r="C117" s="277"/>
      <c r="D117" s="277"/>
      <c r="E117" s="277"/>
      <c r="F117" s="278"/>
      <c r="G117" s="278"/>
      <c r="H117" s="282"/>
      <c r="I117" s="283"/>
      <c r="J117" s="284"/>
    </row>
    <row r="120" spans="1:8" s="29" customFormat="1" ht="12">
      <c r="A120" s="185" t="s">
        <v>135</v>
      </c>
      <c r="B120" s="64"/>
      <c r="C120" s="64"/>
      <c r="D120" s="64"/>
      <c r="E120" s="64"/>
      <c r="F120" s="64"/>
      <c r="G120" s="64"/>
      <c r="H120" s="64"/>
    </row>
  </sheetData>
  <sheetProtection/>
  <mergeCells count="31">
    <mergeCell ref="C70:H70"/>
    <mergeCell ref="A71:J71"/>
    <mergeCell ref="A1:J2"/>
    <mergeCell ref="A3:J4"/>
    <mergeCell ref="A5:J6"/>
    <mergeCell ref="A64:J65"/>
    <mergeCell ref="A22:D22"/>
    <mergeCell ref="A29:D29"/>
    <mergeCell ref="A43:D43"/>
    <mergeCell ref="A50:D50"/>
    <mergeCell ref="A36:D36"/>
    <mergeCell ref="A15:C15"/>
    <mergeCell ref="A116:G117"/>
    <mergeCell ref="H116:J117"/>
    <mergeCell ref="D75:J77"/>
    <mergeCell ref="A85:D85"/>
    <mergeCell ref="A92:D92"/>
    <mergeCell ref="A99:D99"/>
    <mergeCell ref="A115:D115"/>
    <mergeCell ref="A103:J103"/>
    <mergeCell ref="A78:C78"/>
    <mergeCell ref="B106:C106"/>
    <mergeCell ref="B105:C105"/>
    <mergeCell ref="B104:C104"/>
    <mergeCell ref="A7:B7"/>
    <mergeCell ref="A8:J8"/>
    <mergeCell ref="C7:H7"/>
    <mergeCell ref="A66:J67"/>
    <mergeCell ref="D12:J14"/>
    <mergeCell ref="A68:J69"/>
    <mergeCell ref="A70:B70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6212"/>
  <dimension ref="A1:J120"/>
  <sheetViews>
    <sheetView zoomScale="104" zoomScaleNormal="104" zoomScalePageLayoutView="0" workbookViewId="0" topLeftCell="A82">
      <selection activeCell="H116" sqref="A1:J117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140625" style="0" customWidth="1"/>
    <col min="4" max="4" width="18.57421875" style="0" customWidth="1"/>
    <col min="5" max="5" width="5.2812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42187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42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1:10" ht="17.25" customHeight="1">
      <c r="A15" s="361" t="s">
        <v>78</v>
      </c>
      <c r="B15" s="362"/>
      <c r="C15" s="363"/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106">
        <v>1</v>
      </c>
      <c r="B20" s="69" t="str">
        <f>'Du spel 1R'!B20</f>
        <v>Bouerdick Tobias</v>
      </c>
      <c r="C20" s="72">
        <f>'Du spel 1R'!C20</f>
        <v>250</v>
      </c>
      <c r="D20" s="72" t="str">
        <f>'Sessie 10,11,12'!B22</f>
        <v>Snellen Hans jr.</v>
      </c>
      <c r="E20" s="4">
        <f>'Sessie 10,11,12'!E21</f>
        <v>2</v>
      </c>
      <c r="F20" s="4">
        <f>'Sessie 10,11,12'!F21</f>
        <v>250</v>
      </c>
      <c r="G20" s="4">
        <f>'Sessie 10,11,12'!G21</f>
        <v>16</v>
      </c>
      <c r="H20" s="6">
        <f>'Sessie 10,11,12'!H21</f>
        <v>15.62</v>
      </c>
      <c r="I20" s="4">
        <f>'Sessie 10,11,12'!I21</f>
        <v>89</v>
      </c>
      <c r="J20" s="152">
        <f>'Sessie 10,11,12'!J21</f>
        <v>100</v>
      </c>
    </row>
    <row r="21" spans="1:10" ht="12.75">
      <c r="A21" s="17">
        <v>1</v>
      </c>
      <c r="B21" s="68" t="str">
        <f>B20</f>
        <v>Bouerdick Tobias</v>
      </c>
      <c r="C21" s="71">
        <f>C20</f>
        <v>250</v>
      </c>
      <c r="D21" s="73" t="str">
        <f>'Sessie 10,11,12'!B56</f>
        <v>Van Hees Stef</v>
      </c>
      <c r="E21" s="8">
        <f>'Sessie 10,11,12'!E57</f>
        <v>1</v>
      </c>
      <c r="F21" s="8">
        <f>'Sessie 10,11,12'!F57</f>
        <v>250</v>
      </c>
      <c r="G21" s="8">
        <f>'Sessie 10,11,12'!G57</f>
        <v>17</v>
      </c>
      <c r="H21" s="10">
        <f>'Sessie 10,11,12'!H57</f>
        <v>14.700882352941175</v>
      </c>
      <c r="I21" s="8">
        <f>'Sessie 10,11,12'!I57</f>
        <v>44</v>
      </c>
      <c r="J21" s="57">
        <f>'Sessie 10,11,12'!J57</f>
        <v>100</v>
      </c>
    </row>
    <row r="22" spans="1:10" ht="12.75">
      <c r="A22" s="285" t="s">
        <v>235</v>
      </c>
      <c r="B22" s="255"/>
      <c r="C22" s="255"/>
      <c r="D22" s="256"/>
      <c r="E22" s="110">
        <f>SUM(E20:E21)</f>
        <v>3</v>
      </c>
      <c r="F22" s="110">
        <f>SUM(F20:F21)</f>
        <v>500</v>
      </c>
      <c r="G22" s="110">
        <f>SUM(G20:G21)</f>
        <v>33</v>
      </c>
      <c r="H22" s="111">
        <f>F22/G22-0.005</f>
        <v>15.146515151515151</v>
      </c>
      <c r="I22" s="110">
        <f>MAX(I20:I21)</f>
        <v>89</v>
      </c>
      <c r="J22" s="7">
        <f>SUM(J20:J21)</f>
        <v>200</v>
      </c>
    </row>
    <row r="23" spans="2:4" ht="6.75" customHeight="1">
      <c r="B23" s="55"/>
      <c r="C23" s="55"/>
      <c r="D23" s="74"/>
    </row>
    <row r="24" spans="1:10" ht="12.75">
      <c r="A24" s="61"/>
      <c r="B24" s="58" t="s">
        <v>34</v>
      </c>
      <c r="C24" s="58" t="s">
        <v>38</v>
      </c>
      <c r="D24" s="20" t="s">
        <v>0</v>
      </c>
      <c r="E24" s="12" t="s">
        <v>12</v>
      </c>
      <c r="F24" s="12" t="s">
        <v>1</v>
      </c>
      <c r="G24" s="12" t="s">
        <v>2</v>
      </c>
      <c r="H24" s="12" t="s">
        <v>3</v>
      </c>
      <c r="I24" s="12" t="s">
        <v>4</v>
      </c>
      <c r="J24" s="13" t="s">
        <v>30</v>
      </c>
    </row>
    <row r="25" spans="1:10" ht="12.75">
      <c r="A25" s="62" t="s">
        <v>33</v>
      </c>
      <c r="B25" s="59" t="s">
        <v>35</v>
      </c>
      <c r="C25" s="59" t="s">
        <v>39</v>
      </c>
      <c r="D25" s="21" t="s">
        <v>6</v>
      </c>
      <c r="E25" s="15" t="s">
        <v>13</v>
      </c>
      <c r="F25" s="15" t="s">
        <v>1</v>
      </c>
      <c r="G25" s="15" t="s">
        <v>9</v>
      </c>
      <c r="H25" s="15" t="s">
        <v>5</v>
      </c>
      <c r="I25" s="15" t="s">
        <v>14</v>
      </c>
      <c r="J25" s="16" t="s">
        <v>31</v>
      </c>
    </row>
    <row r="26" spans="1:10" ht="12.75">
      <c r="A26" s="63"/>
      <c r="B26" s="60" t="s">
        <v>36</v>
      </c>
      <c r="C26" s="60" t="s">
        <v>40</v>
      </c>
      <c r="D26" s="22" t="s">
        <v>7</v>
      </c>
      <c r="E26" s="18" t="s">
        <v>15</v>
      </c>
      <c r="F26" s="18" t="s">
        <v>8</v>
      </c>
      <c r="G26" s="18" t="s">
        <v>97</v>
      </c>
      <c r="H26" s="18" t="s">
        <v>10</v>
      </c>
      <c r="I26" s="18" t="s">
        <v>238</v>
      </c>
      <c r="J26" s="19" t="s">
        <v>32</v>
      </c>
    </row>
    <row r="27" spans="1:10" ht="12.75">
      <c r="A27" s="106">
        <v>2</v>
      </c>
      <c r="B27" s="69" t="str">
        <f>'Du spel 1R'!B27</f>
        <v>Blondeel Simon</v>
      </c>
      <c r="C27" s="72">
        <f>'Du spel 1R'!C27</f>
        <v>200</v>
      </c>
      <c r="D27" s="72" t="str">
        <f>'Sessie 7,8,9'!B37</f>
        <v>Dieu Gérôme</v>
      </c>
      <c r="E27" s="4">
        <f>'Sessie 7,8,9'!E38</f>
        <v>0</v>
      </c>
      <c r="F27" s="4">
        <f>'Sessie 7,8,9'!F38</f>
        <v>87</v>
      </c>
      <c r="G27" s="4">
        <f>'Sessie 7,8,9'!G38</f>
        <v>14</v>
      </c>
      <c r="H27" s="6">
        <f>'Sessie 7,8,9'!H38</f>
        <v>6.2092857142857145</v>
      </c>
      <c r="I27" s="4">
        <f>'Sessie 7,8,9'!I38</f>
        <v>26</v>
      </c>
      <c r="J27" s="152">
        <f>'Sessie 7,8,9'!J38</f>
        <v>43.5</v>
      </c>
    </row>
    <row r="28" spans="1:10" ht="12.75">
      <c r="A28" s="17">
        <v>2</v>
      </c>
      <c r="B28" s="68" t="str">
        <f>B27</f>
        <v>Blondeel Simon</v>
      </c>
      <c r="C28" s="71">
        <f>C27</f>
        <v>200</v>
      </c>
      <c r="D28" s="73" t="str">
        <f>'Sessie 10,11,12'!B60</f>
        <v>van den Hooff Stephan</v>
      </c>
      <c r="E28" s="8">
        <f>'Sessie 10,11,12'!E59</f>
        <v>0</v>
      </c>
      <c r="F28" s="8">
        <f>'Sessie 10,11,12'!F59</f>
        <v>72</v>
      </c>
      <c r="G28" s="8">
        <f>'Sessie 10,11,12'!G59</f>
        <v>13</v>
      </c>
      <c r="H28" s="10">
        <f>'Sessie 10,11,12'!H59</f>
        <v>5.533461538461538</v>
      </c>
      <c r="I28" s="8">
        <f>'Sessie 10,11,12'!I59</f>
        <v>19</v>
      </c>
      <c r="J28" s="57">
        <f>'Sessie 10,11,12'!J59</f>
        <v>36</v>
      </c>
    </row>
    <row r="29" spans="1:10" ht="12.75">
      <c r="A29" s="285" t="s">
        <v>235</v>
      </c>
      <c r="B29" s="255"/>
      <c r="C29" s="255"/>
      <c r="D29" s="256"/>
      <c r="E29" s="110">
        <f>SUM(E27:E28)</f>
        <v>0</v>
      </c>
      <c r="F29" s="110">
        <f>SUM(F27:F28)</f>
        <v>159</v>
      </c>
      <c r="G29" s="110">
        <f>SUM(G27:G28)</f>
        <v>27</v>
      </c>
      <c r="H29" s="111">
        <f>F29/G29-0.005</f>
        <v>5.883888888888889</v>
      </c>
      <c r="I29" s="110">
        <f>MAX(I27:I28)</f>
        <v>26</v>
      </c>
      <c r="J29" s="7">
        <f>SUM(J27:J28)</f>
        <v>79.5</v>
      </c>
    </row>
    <row r="30" spans="2:4" ht="6.75" customHeight="1">
      <c r="B30" s="55"/>
      <c r="C30" s="55"/>
      <c r="D30" s="74"/>
    </row>
    <row r="31" spans="1:10" ht="12.75">
      <c r="A31" s="61"/>
      <c r="B31" s="58" t="s">
        <v>34</v>
      </c>
      <c r="C31" s="58" t="s">
        <v>38</v>
      </c>
      <c r="D31" s="20" t="s">
        <v>0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6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7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106">
        <v>3</v>
      </c>
      <c r="B34" s="69" t="str">
        <f>'Du spel 1R'!B34</f>
        <v>Kather Torben</v>
      </c>
      <c r="C34" s="72">
        <f>'Du spel 1R'!C34</f>
        <v>160</v>
      </c>
      <c r="D34" s="72" t="str">
        <f>'Sessie 7,8,9'!B41</f>
        <v>Bongers Joey</v>
      </c>
      <c r="E34" s="4">
        <f>'Sessie 7,8,9'!E40</f>
        <v>0</v>
      </c>
      <c r="F34" s="4">
        <f>'Sessie 7,8,9'!F40</f>
        <v>42</v>
      </c>
      <c r="G34" s="4">
        <f>'Sessie 7,8,9'!G40</f>
        <v>15</v>
      </c>
      <c r="H34" s="6">
        <f>'Sessie 7,8,9'!H40</f>
        <v>2.795</v>
      </c>
      <c r="I34" s="4">
        <f>'Sessie 7,8,9'!I40</f>
        <v>12</v>
      </c>
      <c r="J34" s="152">
        <f>'Sessie 7,8,9'!J40</f>
        <v>26.25</v>
      </c>
    </row>
    <row r="35" spans="1:10" ht="12.75">
      <c r="A35" s="17">
        <v>3</v>
      </c>
      <c r="B35" s="68" t="str">
        <f>B34</f>
        <v>Kather Torben</v>
      </c>
      <c r="C35" s="71">
        <f>C34</f>
        <v>160</v>
      </c>
      <c r="D35" s="73" t="str">
        <f>'Sessie 10,11,12'!B27</f>
        <v>Wittemans Dimitri</v>
      </c>
      <c r="E35" s="8">
        <f>'Sessie 10,11,12'!E28</f>
        <v>0</v>
      </c>
      <c r="F35" s="8">
        <f>'Sessie 10,11,12'!F28</f>
        <v>58</v>
      </c>
      <c r="G35" s="8">
        <f>'Sessie 10,11,12'!G28</f>
        <v>22</v>
      </c>
      <c r="H35" s="10">
        <f>'Sessie 10,11,12'!H28</f>
        <v>2.6313636363636363</v>
      </c>
      <c r="I35" s="8">
        <f>'Sessie 10,11,12'!I28</f>
        <v>19</v>
      </c>
      <c r="J35" s="57">
        <f>'Sessie 10,11,12'!J28</f>
        <v>36.25</v>
      </c>
    </row>
    <row r="36" spans="1:10" ht="12.75">
      <c r="A36" s="285" t="s">
        <v>235</v>
      </c>
      <c r="B36" s="255"/>
      <c r="C36" s="255"/>
      <c r="D36" s="256"/>
      <c r="E36" s="110">
        <f>SUM(E34:E35)</f>
        <v>0</v>
      </c>
      <c r="F36" s="110">
        <f>SUM(F34:F35)</f>
        <v>100</v>
      </c>
      <c r="G36" s="110">
        <f>SUM(G34:G35)</f>
        <v>37</v>
      </c>
      <c r="H36" s="111">
        <f>F36/G36-0.005</f>
        <v>2.6977027027027027</v>
      </c>
      <c r="I36" s="110">
        <f>MAX(I34:I35)</f>
        <v>19</v>
      </c>
      <c r="J36" s="7">
        <f>SUM(J34:J35)</f>
        <v>62.5</v>
      </c>
    </row>
    <row r="37" spans="2:4" ht="6.75" customHeight="1">
      <c r="B37" s="55"/>
      <c r="C37" s="55"/>
      <c r="D37" s="74"/>
    </row>
    <row r="38" spans="1:10" ht="12.75">
      <c r="A38" s="61"/>
      <c r="B38" s="58" t="s">
        <v>34</v>
      </c>
      <c r="C38" s="58" t="s">
        <v>38</v>
      </c>
      <c r="D38" s="20" t="s">
        <v>0</v>
      </c>
      <c r="E38" s="12" t="s">
        <v>12</v>
      </c>
      <c r="F38" s="12" t="s">
        <v>1</v>
      </c>
      <c r="G38" s="12" t="s">
        <v>2</v>
      </c>
      <c r="H38" s="12" t="s">
        <v>3</v>
      </c>
      <c r="I38" s="12" t="s">
        <v>4</v>
      </c>
      <c r="J38" s="13" t="s">
        <v>30</v>
      </c>
    </row>
    <row r="39" spans="1:10" ht="12.75">
      <c r="A39" s="62" t="s">
        <v>33</v>
      </c>
      <c r="B39" s="59" t="s">
        <v>35</v>
      </c>
      <c r="C39" s="59" t="s">
        <v>39</v>
      </c>
      <c r="D39" s="21" t="s">
        <v>6</v>
      </c>
      <c r="E39" s="15" t="s">
        <v>13</v>
      </c>
      <c r="F39" s="15" t="s">
        <v>1</v>
      </c>
      <c r="G39" s="15" t="s">
        <v>9</v>
      </c>
      <c r="H39" s="15" t="s">
        <v>5</v>
      </c>
      <c r="I39" s="15" t="s">
        <v>14</v>
      </c>
      <c r="J39" s="16" t="s">
        <v>31</v>
      </c>
    </row>
    <row r="40" spans="1:10" ht="12.75">
      <c r="A40" s="63"/>
      <c r="B40" s="60" t="s">
        <v>36</v>
      </c>
      <c r="C40" s="60" t="s">
        <v>40</v>
      </c>
      <c r="D40" s="22" t="s">
        <v>7</v>
      </c>
      <c r="E40" s="18" t="s">
        <v>15</v>
      </c>
      <c r="F40" s="18" t="s">
        <v>8</v>
      </c>
      <c r="G40" s="18" t="s">
        <v>97</v>
      </c>
      <c r="H40" s="18" t="s">
        <v>10</v>
      </c>
      <c r="I40" s="18" t="s">
        <v>238</v>
      </c>
      <c r="J40" s="19" t="s">
        <v>32</v>
      </c>
    </row>
    <row r="41" spans="1:10" ht="12.75">
      <c r="A41" s="106">
        <v>4</v>
      </c>
      <c r="B41" s="69" t="str">
        <f>'Du spel 1R'!B41</f>
        <v>Sauerbier Daniel</v>
      </c>
      <c r="C41" s="72">
        <f>'Du spel 1R'!C41</f>
        <v>130</v>
      </c>
      <c r="D41" s="72" t="str">
        <f>'Sessie 10,11,12'!B25</f>
        <v>Schuurmans Jasper</v>
      </c>
      <c r="E41" s="4">
        <f>'Sessie 10,11,12'!E24</f>
        <v>0</v>
      </c>
      <c r="F41" s="4">
        <f>'Sessie 10,11,12'!F24</f>
        <v>99</v>
      </c>
      <c r="G41" s="4">
        <f>'Sessie 10,11,12'!G24</f>
        <v>16</v>
      </c>
      <c r="H41" s="6">
        <f>'Sessie 10,11,12'!H24</f>
        <v>6.1825</v>
      </c>
      <c r="I41" s="4">
        <f>'Sessie 10,11,12'!I24</f>
        <v>28</v>
      </c>
      <c r="J41" s="152">
        <f>'Sessie 10,11,12'!J24</f>
        <v>76.15384615384615</v>
      </c>
    </row>
    <row r="42" spans="1:10" ht="12.75">
      <c r="A42" s="17">
        <v>4</v>
      </c>
      <c r="B42" s="68" t="str">
        <f>B41</f>
        <v>Sauerbier Daniel</v>
      </c>
      <c r="C42" s="71">
        <f>C41</f>
        <v>130</v>
      </c>
      <c r="D42" s="73" t="str">
        <f>'Sessie 10,11,12'!B50</f>
        <v>Dresselaers Geoffrey</v>
      </c>
      <c r="E42" s="8">
        <f>'Sessie 10,11,12'!E51</f>
        <v>2</v>
      </c>
      <c r="F42" s="8">
        <f>'Sessie 10,11,12'!F51</f>
        <v>130</v>
      </c>
      <c r="G42" s="8">
        <f>'Sessie 10,11,12'!G51</f>
        <v>19</v>
      </c>
      <c r="H42" s="10">
        <f>'Sessie 10,11,12'!H51</f>
        <v>6.837105263157895</v>
      </c>
      <c r="I42" s="8">
        <f>'Sessie 10,11,12'!I51</f>
        <v>41</v>
      </c>
      <c r="J42" s="57">
        <f>'Sessie 10,11,12'!J51</f>
        <v>100</v>
      </c>
    </row>
    <row r="43" spans="1:10" ht="12.75">
      <c r="A43" s="285" t="s">
        <v>235</v>
      </c>
      <c r="B43" s="255"/>
      <c r="C43" s="255"/>
      <c r="D43" s="256"/>
      <c r="E43" s="110">
        <f>SUM(E41:E42)</f>
        <v>2</v>
      </c>
      <c r="F43" s="110">
        <f>SUM(F41:F42)</f>
        <v>229</v>
      </c>
      <c r="G43" s="110">
        <f>SUM(G41:G42)</f>
        <v>35</v>
      </c>
      <c r="H43" s="111">
        <f>F43/G43-0.005</f>
        <v>6.537857142857143</v>
      </c>
      <c r="I43" s="110">
        <f>MAX(I41:I42)</f>
        <v>41</v>
      </c>
      <c r="J43" s="7">
        <f>SUM(J41:J42)</f>
        <v>176.15384615384613</v>
      </c>
    </row>
    <row r="44" spans="2:4" ht="6.75" customHeight="1">
      <c r="B44" s="55"/>
      <c r="C44" s="55"/>
      <c r="D44" s="74"/>
    </row>
    <row r="45" spans="1:10" ht="12.75">
      <c r="A45" s="61"/>
      <c r="B45" s="58" t="s">
        <v>34</v>
      </c>
      <c r="C45" s="58" t="s">
        <v>38</v>
      </c>
      <c r="D45" s="20" t="s">
        <v>0</v>
      </c>
      <c r="E45" s="12" t="s">
        <v>12</v>
      </c>
      <c r="F45" s="12" t="s">
        <v>1</v>
      </c>
      <c r="G45" s="12" t="s">
        <v>2</v>
      </c>
      <c r="H45" s="12" t="s">
        <v>3</v>
      </c>
      <c r="I45" s="12" t="s">
        <v>4</v>
      </c>
      <c r="J45" s="13" t="s">
        <v>30</v>
      </c>
    </row>
    <row r="46" spans="1:10" ht="12.75">
      <c r="A46" s="62" t="s">
        <v>33</v>
      </c>
      <c r="B46" s="59" t="s">
        <v>35</v>
      </c>
      <c r="C46" s="59" t="s">
        <v>39</v>
      </c>
      <c r="D46" s="21" t="s">
        <v>6</v>
      </c>
      <c r="E46" s="15" t="s">
        <v>13</v>
      </c>
      <c r="F46" s="15" t="s">
        <v>1</v>
      </c>
      <c r="G46" s="15" t="s">
        <v>9</v>
      </c>
      <c r="H46" s="15" t="s">
        <v>5</v>
      </c>
      <c r="I46" s="15" t="s">
        <v>14</v>
      </c>
      <c r="J46" s="16" t="s">
        <v>31</v>
      </c>
    </row>
    <row r="47" spans="1:10" ht="12.75">
      <c r="A47" s="63"/>
      <c r="B47" s="60" t="s">
        <v>36</v>
      </c>
      <c r="C47" s="60" t="s">
        <v>40</v>
      </c>
      <c r="D47" s="22" t="s">
        <v>7</v>
      </c>
      <c r="E47" s="18" t="s">
        <v>15</v>
      </c>
      <c r="F47" s="18" t="s">
        <v>8</v>
      </c>
      <c r="G47" s="18" t="s">
        <v>97</v>
      </c>
      <c r="H47" s="18" t="s">
        <v>10</v>
      </c>
      <c r="I47" s="18" t="s">
        <v>238</v>
      </c>
      <c r="J47" s="19" t="s">
        <v>32</v>
      </c>
    </row>
    <row r="48" spans="1:10" ht="12.75">
      <c r="A48" s="106">
        <v>5</v>
      </c>
      <c r="B48" s="69" t="str">
        <f>'Du spel 1R'!B48</f>
        <v>Back Marcel</v>
      </c>
      <c r="C48" s="72">
        <f>'Du spel 1R'!C48</f>
        <v>110</v>
      </c>
      <c r="D48" s="72" t="str">
        <f>'Sessie 7,8,9'!B18</f>
        <v>Godfroid Amalric</v>
      </c>
      <c r="E48" s="4">
        <f>'Sessie 7,8,9'!E19</f>
        <v>0</v>
      </c>
      <c r="F48" s="4">
        <f>'Sessie 7,8,9'!F19</f>
        <v>65</v>
      </c>
      <c r="G48" s="4">
        <f>'Sessie 7,8,9'!G19</f>
        <v>13</v>
      </c>
      <c r="H48" s="6">
        <f>'Sessie 7,8,9'!H19</f>
        <v>4.995</v>
      </c>
      <c r="I48" s="4">
        <f>'Sessie 7,8,9'!I19</f>
        <v>25</v>
      </c>
      <c r="J48" s="152">
        <f>'Sessie 7,8,9'!J19</f>
        <v>59.09090909090909</v>
      </c>
    </row>
    <row r="49" spans="1:10" ht="12.75">
      <c r="A49" s="17">
        <v>5</v>
      </c>
      <c r="B49" s="68" t="str">
        <f>B48</f>
        <v>Back Marcel</v>
      </c>
      <c r="C49" s="71">
        <f>C48</f>
        <v>110</v>
      </c>
      <c r="D49" s="73" t="str">
        <f>'Sessie 10,11,12'!B35</f>
        <v>Reutelingsperger Roy</v>
      </c>
      <c r="E49" s="8">
        <f>'Sessie 10,11,12'!E34</f>
        <v>2</v>
      </c>
      <c r="F49" s="8">
        <f>'Sessie 10,11,12'!F34</f>
        <v>110</v>
      </c>
      <c r="G49" s="8">
        <f>'Sessie 10,11,12'!G34</f>
        <v>28</v>
      </c>
      <c r="H49" s="10">
        <f>'Sessie 10,11,12'!H34</f>
        <v>3.9235714285714285</v>
      </c>
      <c r="I49" s="8">
        <f>'Sessie 10,11,12'!I34</f>
        <v>13</v>
      </c>
      <c r="J49" s="57">
        <f>'Sessie 10,11,12'!J34</f>
        <v>100</v>
      </c>
    </row>
    <row r="50" spans="1:10" ht="12.75">
      <c r="A50" s="285" t="s">
        <v>235</v>
      </c>
      <c r="B50" s="255"/>
      <c r="C50" s="255"/>
      <c r="D50" s="256"/>
      <c r="E50" s="110">
        <f>SUM(E48:E49)</f>
        <v>2</v>
      </c>
      <c r="F50" s="110">
        <f>SUM(F48:F49)</f>
        <v>175</v>
      </c>
      <c r="G50" s="110">
        <f>SUM(G48:G49)</f>
        <v>41</v>
      </c>
      <c r="H50" s="111">
        <f>F50/G50-0.005</f>
        <v>4.26329268292683</v>
      </c>
      <c r="I50" s="110">
        <f>MAX(I48:I49)</f>
        <v>25</v>
      </c>
      <c r="J50" s="7">
        <f>SUM(J48:J49)</f>
        <v>159.0909090909091</v>
      </c>
    </row>
    <row r="51" spans="2:4" ht="5.25" customHeight="1">
      <c r="B51" s="55"/>
      <c r="C51" s="55"/>
      <c r="D51" s="74"/>
    </row>
    <row r="52" spans="1:8" s="29" customFormat="1" ht="12">
      <c r="A52" s="185"/>
      <c r="B52" s="64"/>
      <c r="C52" s="64"/>
      <c r="D52" s="64"/>
      <c r="E52" s="64"/>
      <c r="F52" s="64"/>
      <c r="G52" s="64"/>
      <c r="H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25.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45"/>
      <c r="B70" s="245"/>
      <c r="C70" s="269" t="s">
        <v>183</v>
      </c>
      <c r="D70" s="269"/>
      <c r="E70" s="269"/>
      <c r="F70" s="269"/>
      <c r="G70" s="269"/>
      <c r="H70" s="269"/>
      <c r="J70" s="2"/>
    </row>
    <row r="71" spans="1:10" ht="26.25" customHeight="1" thickBot="1" thickTop="1">
      <c r="A71" s="266" t="s">
        <v>201</v>
      </c>
      <c r="B71" s="247"/>
      <c r="C71" s="247"/>
      <c r="D71" s="247"/>
      <c r="E71" s="247"/>
      <c r="F71" s="247"/>
      <c r="G71" s="247"/>
      <c r="H71" s="247"/>
      <c r="I71" s="247"/>
      <c r="J71" s="248"/>
    </row>
    <row r="72" ht="6.75" customHeight="1" thickTop="1"/>
    <row r="73" spans="2:10" ht="12.75">
      <c r="B73" s="54" t="s">
        <v>196</v>
      </c>
      <c r="C73" s="54"/>
      <c r="D73" s="54"/>
      <c r="F73" s="54" t="s">
        <v>197</v>
      </c>
      <c r="G73" s="54"/>
      <c r="H73" s="54"/>
      <c r="I73" s="54"/>
      <c r="J73" s="54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42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1:10" ht="17.25" customHeight="1">
      <c r="A78" s="361" t="s">
        <v>78</v>
      </c>
      <c r="B78" s="362"/>
      <c r="C78" s="363"/>
      <c r="H78" t="s">
        <v>195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106">
        <v>6</v>
      </c>
      <c r="B83" s="69" t="str">
        <f>'Du spel 1R'!B83</f>
        <v>Blondeel Lukas</v>
      </c>
      <c r="C83" s="72">
        <f>'Du spel 1R'!C83</f>
        <v>100</v>
      </c>
      <c r="D83" s="72" t="str">
        <f>'Sessie 7,8,9'!B22</f>
        <v>Glissenaar Silvy</v>
      </c>
      <c r="E83" s="4">
        <f>'Sessie 7,8,9'!E21</f>
        <v>0</v>
      </c>
      <c r="F83" s="4">
        <f>'Sessie 7,8,9'!F21</f>
        <v>18</v>
      </c>
      <c r="G83" s="4">
        <f>'Sessie 7,8,9'!G21</f>
        <v>9</v>
      </c>
      <c r="H83" s="6">
        <f>'Sessie 7,8,9'!H21</f>
        <v>1.995</v>
      </c>
      <c r="I83" s="4">
        <f>'Sessie 7,8,9'!I21</f>
        <v>4</v>
      </c>
      <c r="J83" s="152">
        <f>'Sessie 7,8,9'!J21</f>
        <v>18</v>
      </c>
    </row>
    <row r="84" spans="1:10" ht="12.75">
      <c r="A84" s="17">
        <v>6</v>
      </c>
      <c r="B84" s="68" t="str">
        <f>B83</f>
        <v>Blondeel Lukas</v>
      </c>
      <c r="C84" s="71">
        <f>C83</f>
        <v>100</v>
      </c>
      <c r="D84" s="73" t="str">
        <f>'Sessie 7,8,9'!B51</f>
        <v>Eelen Bryan</v>
      </c>
      <c r="E84" s="8">
        <f>'Sessie 7,8,9'!E50</f>
        <v>2</v>
      </c>
      <c r="F84" s="8">
        <f>'Sessie 7,8,9'!F50</f>
        <v>100</v>
      </c>
      <c r="G84" s="8">
        <f>'Sessie 7,8,9'!G50</f>
        <v>11</v>
      </c>
      <c r="H84" s="10">
        <f>'Sessie 7,8,9'!H50</f>
        <v>9.085909090909091</v>
      </c>
      <c r="I84" s="8">
        <f>'Sessie 7,8,9'!I50</f>
        <v>49</v>
      </c>
      <c r="J84" s="57">
        <f>'Sessie 7,8,9'!J50</f>
        <v>100</v>
      </c>
    </row>
    <row r="85" spans="1:10" ht="12.75">
      <c r="A85" s="285" t="s">
        <v>235</v>
      </c>
      <c r="B85" s="255"/>
      <c r="C85" s="255"/>
      <c r="D85" s="256"/>
      <c r="E85" s="110">
        <f>SUM(E83:E84)</f>
        <v>2</v>
      </c>
      <c r="F85" s="110">
        <f>SUM(F83:F84)</f>
        <v>118</v>
      </c>
      <c r="G85" s="110">
        <f>SUM(G83:G84)</f>
        <v>20</v>
      </c>
      <c r="H85" s="111">
        <f>F85/G85-0.005</f>
        <v>5.8950000000000005</v>
      </c>
      <c r="I85" s="110">
        <f>MAX(I83:I84)</f>
        <v>49</v>
      </c>
      <c r="J85" s="7">
        <f>SUM(J83:J84)</f>
        <v>118</v>
      </c>
    </row>
    <row r="86" spans="2:4" ht="6.75" customHeight="1">
      <c r="B86" s="55"/>
      <c r="C86" s="55"/>
      <c r="D86" s="74"/>
    </row>
    <row r="87" spans="1:10" ht="12.75">
      <c r="A87" s="61"/>
      <c r="B87" s="58" t="s">
        <v>34</v>
      </c>
      <c r="C87" s="58" t="s">
        <v>38</v>
      </c>
      <c r="D87" s="20" t="s">
        <v>0</v>
      </c>
      <c r="E87" s="12" t="s">
        <v>12</v>
      </c>
      <c r="F87" s="12" t="s">
        <v>1</v>
      </c>
      <c r="G87" s="12" t="s">
        <v>2</v>
      </c>
      <c r="H87" s="12" t="s">
        <v>3</v>
      </c>
      <c r="I87" s="12" t="s">
        <v>4</v>
      </c>
      <c r="J87" s="13" t="s">
        <v>30</v>
      </c>
    </row>
    <row r="88" spans="1:10" ht="12.75">
      <c r="A88" s="62" t="s">
        <v>33</v>
      </c>
      <c r="B88" s="59" t="s">
        <v>35</v>
      </c>
      <c r="C88" s="59" t="s">
        <v>39</v>
      </c>
      <c r="D88" s="21" t="s">
        <v>6</v>
      </c>
      <c r="E88" s="15" t="s">
        <v>13</v>
      </c>
      <c r="F88" s="15" t="s">
        <v>1</v>
      </c>
      <c r="G88" s="15" t="s">
        <v>9</v>
      </c>
      <c r="H88" s="15" t="s">
        <v>5</v>
      </c>
      <c r="I88" s="15" t="s">
        <v>14</v>
      </c>
      <c r="J88" s="16" t="s">
        <v>31</v>
      </c>
    </row>
    <row r="89" spans="1:10" ht="12.75">
      <c r="A89" s="63"/>
      <c r="B89" s="60" t="s">
        <v>36</v>
      </c>
      <c r="C89" s="60" t="s">
        <v>40</v>
      </c>
      <c r="D89" s="22" t="s">
        <v>7</v>
      </c>
      <c r="E89" s="18" t="s">
        <v>15</v>
      </c>
      <c r="F89" s="18" t="s">
        <v>8</v>
      </c>
      <c r="G89" s="18" t="s">
        <v>97</v>
      </c>
      <c r="H89" s="18" t="s">
        <v>10</v>
      </c>
      <c r="I89" s="18" t="s">
        <v>238</v>
      </c>
      <c r="J89" s="19" t="s">
        <v>32</v>
      </c>
    </row>
    <row r="90" spans="1:10" ht="12.75">
      <c r="A90" s="106">
        <v>7</v>
      </c>
      <c r="B90" s="69" t="str">
        <f>'Du spel 1R'!B90</f>
        <v>Seibeld Ramon</v>
      </c>
      <c r="C90" s="72">
        <f>'Du spel 1R'!C90</f>
        <v>75</v>
      </c>
      <c r="D90" s="72" t="str">
        <f>'Sessie 7,8,9'!B59</f>
        <v>Hoogland Dennis</v>
      </c>
      <c r="E90" s="4">
        <f>'Sessie 7,8,9'!E60</f>
        <v>1</v>
      </c>
      <c r="F90" s="4">
        <f>'Sessie 7,8,9'!F60</f>
        <v>75</v>
      </c>
      <c r="G90" s="4">
        <f>'Sessie 7,8,9'!G60</f>
        <v>25</v>
      </c>
      <c r="H90" s="6">
        <f>'Sessie 7,8,9'!H60</f>
        <v>2.995</v>
      </c>
      <c r="I90" s="4">
        <f>'Sessie 7,8,9'!I60</f>
        <v>12</v>
      </c>
      <c r="J90" s="152">
        <f>'Sessie 7,8,9'!J60</f>
        <v>100</v>
      </c>
    </row>
    <row r="91" spans="1:10" ht="12.75">
      <c r="A91" s="17">
        <v>7</v>
      </c>
      <c r="B91" s="68" t="str">
        <f>B90</f>
        <v>Seibeld Ramon</v>
      </c>
      <c r="C91" s="71">
        <f>C90</f>
        <v>75</v>
      </c>
      <c r="D91" s="73" t="str">
        <f>'Sessie 10,11,12'!B43</f>
        <v>Roest Michael</v>
      </c>
      <c r="E91" s="8">
        <f>'Sessie 10,11,12'!E44</f>
        <v>0</v>
      </c>
      <c r="F91" s="8">
        <f>'Sessie 10,11,12'!F44</f>
        <v>28</v>
      </c>
      <c r="G91" s="8">
        <f>'Sessie 10,11,12'!G44</f>
        <v>16</v>
      </c>
      <c r="H91" s="10">
        <f>'Sessie 10,11,12'!H44</f>
        <v>1.745</v>
      </c>
      <c r="I91" s="8">
        <f>'Sessie 10,11,12'!I44</f>
        <v>9</v>
      </c>
      <c r="J91" s="57">
        <f>'Sessie 10,11,12'!J44</f>
        <v>37.333333333333336</v>
      </c>
    </row>
    <row r="92" spans="1:10" ht="12.75">
      <c r="A92" s="285" t="s">
        <v>235</v>
      </c>
      <c r="B92" s="255"/>
      <c r="C92" s="255"/>
      <c r="D92" s="256"/>
      <c r="E92" s="110">
        <f>SUM(E90:E91)</f>
        <v>1</v>
      </c>
      <c r="F92" s="110">
        <f>SUM(F90:F91)</f>
        <v>103</v>
      </c>
      <c r="G92" s="110">
        <f>SUM(G90:G91)</f>
        <v>41</v>
      </c>
      <c r="H92" s="111">
        <f>F92/G92-0.005</f>
        <v>2.5071951219512196</v>
      </c>
      <c r="I92" s="110">
        <f>MAX(I90:I91)</f>
        <v>12</v>
      </c>
      <c r="J92" s="7">
        <f>SUM(J90:J91)</f>
        <v>137.33333333333334</v>
      </c>
    </row>
    <row r="93" spans="2:4" ht="6.75" customHeight="1">
      <c r="B93" s="55"/>
      <c r="C93" s="55"/>
      <c r="D93" s="74"/>
    </row>
    <row r="94" spans="1:10" ht="12.75">
      <c r="A94" s="61"/>
      <c r="B94" s="58" t="s">
        <v>34</v>
      </c>
      <c r="C94" s="58" t="s">
        <v>38</v>
      </c>
      <c r="D94" s="20" t="s">
        <v>0</v>
      </c>
      <c r="E94" s="12" t="s">
        <v>12</v>
      </c>
      <c r="F94" s="12" t="s">
        <v>1</v>
      </c>
      <c r="G94" s="12" t="s">
        <v>2</v>
      </c>
      <c r="H94" s="12" t="s">
        <v>3</v>
      </c>
      <c r="I94" s="12" t="s">
        <v>4</v>
      </c>
      <c r="J94" s="13" t="s">
        <v>30</v>
      </c>
    </row>
    <row r="95" spans="1:10" ht="12.75">
      <c r="A95" s="62" t="s">
        <v>33</v>
      </c>
      <c r="B95" s="59" t="s">
        <v>35</v>
      </c>
      <c r="C95" s="59" t="s">
        <v>39</v>
      </c>
      <c r="D95" s="21" t="s">
        <v>6</v>
      </c>
      <c r="E95" s="15" t="s">
        <v>13</v>
      </c>
      <c r="F95" s="15" t="s">
        <v>1</v>
      </c>
      <c r="G95" s="15" t="s">
        <v>9</v>
      </c>
      <c r="H95" s="15" t="s">
        <v>5</v>
      </c>
      <c r="I95" s="15" t="s">
        <v>14</v>
      </c>
      <c r="J95" s="16" t="s">
        <v>31</v>
      </c>
    </row>
    <row r="96" spans="1:10" ht="12.75">
      <c r="A96" s="63"/>
      <c r="B96" s="60" t="s">
        <v>36</v>
      </c>
      <c r="C96" s="60" t="s">
        <v>40</v>
      </c>
      <c r="D96" s="22" t="s">
        <v>7</v>
      </c>
      <c r="E96" s="18" t="s">
        <v>15</v>
      </c>
      <c r="F96" s="18" t="s">
        <v>8</v>
      </c>
      <c r="G96" s="18" t="s">
        <v>97</v>
      </c>
      <c r="H96" s="18" t="s">
        <v>10</v>
      </c>
      <c r="I96" s="18" t="s">
        <v>238</v>
      </c>
      <c r="J96" s="19" t="s">
        <v>32</v>
      </c>
    </row>
    <row r="97" spans="1:10" ht="12.75">
      <c r="A97" s="106">
        <v>8</v>
      </c>
      <c r="B97" s="69" t="str">
        <f>'Du spel 1R'!B97</f>
        <v>Schramm Anika</v>
      </c>
      <c r="C97" s="72">
        <f>'Du spel 1R'!C97</f>
        <v>44</v>
      </c>
      <c r="D97" s="72" t="str">
        <f>'Sessie 7,8,9'!B27</f>
        <v>Van Hoeck Tim</v>
      </c>
      <c r="E97" s="4">
        <f>'Sessie 7,8,9'!E28</f>
        <v>0</v>
      </c>
      <c r="F97" s="4">
        <f>'Sessie 7,8,9'!F28</f>
        <v>30</v>
      </c>
      <c r="G97" s="4">
        <f>'Sessie 7,8,9'!G28</f>
        <v>27</v>
      </c>
      <c r="H97" s="6">
        <f>'Sessie 7,8,9'!H28</f>
        <v>1.1061111111111113</v>
      </c>
      <c r="I97" s="4">
        <f>'Sessie 7,8,9'!I28</f>
        <v>7</v>
      </c>
      <c r="J97" s="152">
        <f>'Sessie 7,8,9'!J28</f>
        <v>68.18181818181817</v>
      </c>
    </row>
    <row r="98" spans="1:10" ht="12.75">
      <c r="A98" s="17">
        <v>8</v>
      </c>
      <c r="B98" s="68" t="str">
        <f>B97</f>
        <v>Schramm Anika</v>
      </c>
      <c r="C98" s="71">
        <f>C97</f>
        <v>44</v>
      </c>
      <c r="D98" s="73" t="str">
        <f>'Sessie 10,11,12'!B37</f>
        <v>Marriott Bradley</v>
      </c>
      <c r="E98" s="8">
        <f>'Sessie 10,11,12'!E38</f>
        <v>2</v>
      </c>
      <c r="F98" s="8">
        <f>'Sessie 10,11,12'!F38</f>
        <v>44</v>
      </c>
      <c r="G98" s="8">
        <f>'Sessie 10,11,12'!G38</f>
        <v>26</v>
      </c>
      <c r="H98" s="10">
        <f>'Sessie 10,11,12'!H38</f>
        <v>1.6873076923076924</v>
      </c>
      <c r="I98" s="8">
        <f>'Sessie 10,11,12'!I38</f>
        <v>7</v>
      </c>
      <c r="J98" s="57">
        <f>'Sessie 10,11,12'!J38</f>
        <v>100</v>
      </c>
    </row>
    <row r="99" spans="1:10" ht="12.75">
      <c r="A99" s="285" t="s">
        <v>235</v>
      </c>
      <c r="B99" s="255"/>
      <c r="C99" s="255"/>
      <c r="D99" s="256"/>
      <c r="E99" s="110">
        <f>SUM(E97:E98)</f>
        <v>2</v>
      </c>
      <c r="F99" s="110">
        <f>SUM(F97:F98)</f>
        <v>74</v>
      </c>
      <c r="G99" s="110">
        <f>SUM(G97:G98)</f>
        <v>53</v>
      </c>
      <c r="H99" s="111">
        <f>F99/G99-0.005</f>
        <v>1.3912264150943396</v>
      </c>
      <c r="I99" s="110">
        <f>MAX(I97:I98)</f>
        <v>7</v>
      </c>
      <c r="J99" s="7">
        <f>SUM(J97:J98)</f>
        <v>168.1818181818182</v>
      </c>
    </row>
    <row r="100" spans="2:4" ht="6.75" customHeight="1">
      <c r="B100" s="55"/>
      <c r="C100" s="55"/>
      <c r="D100" s="74"/>
    </row>
    <row r="101" spans="2:4" ht="5.25" customHeight="1">
      <c r="B101" s="55"/>
      <c r="C101" s="55"/>
      <c r="D101" s="74"/>
    </row>
    <row r="102" ht="12.75">
      <c r="A102" s="64"/>
    </row>
    <row r="103" spans="1:10" ht="15.75">
      <c r="A103" s="288" t="s">
        <v>194</v>
      </c>
      <c r="B103" s="263"/>
      <c r="C103" s="263"/>
      <c r="D103" s="263"/>
      <c r="E103" s="263"/>
      <c r="F103" s="263"/>
      <c r="G103" s="263"/>
      <c r="H103" s="263"/>
      <c r="I103" s="263"/>
      <c r="J103" s="261"/>
    </row>
    <row r="104" spans="1:10" ht="12.75">
      <c r="A104" s="61"/>
      <c r="B104" s="291" t="s">
        <v>34</v>
      </c>
      <c r="C104" s="292"/>
      <c r="D104" s="20" t="s">
        <v>43</v>
      </c>
      <c r="E104" s="12" t="s">
        <v>12</v>
      </c>
      <c r="F104" s="12" t="s">
        <v>1</v>
      </c>
      <c r="G104" s="12" t="s">
        <v>2</v>
      </c>
      <c r="H104" s="12" t="s">
        <v>3</v>
      </c>
      <c r="I104" s="12" t="s">
        <v>4</v>
      </c>
      <c r="J104" s="13" t="s">
        <v>30</v>
      </c>
    </row>
    <row r="105" spans="1:10" ht="12.75">
      <c r="A105" s="62" t="s">
        <v>33</v>
      </c>
      <c r="B105" s="293" t="s">
        <v>35</v>
      </c>
      <c r="C105" s="294"/>
      <c r="D105" s="21" t="s">
        <v>45</v>
      </c>
      <c r="E105" s="15" t="s">
        <v>13</v>
      </c>
      <c r="F105" s="15" t="s">
        <v>1</v>
      </c>
      <c r="G105" s="15" t="s">
        <v>9</v>
      </c>
      <c r="H105" s="15" t="s">
        <v>5</v>
      </c>
      <c r="I105" s="15" t="s">
        <v>14</v>
      </c>
      <c r="J105" s="16" t="s">
        <v>31</v>
      </c>
    </row>
    <row r="106" spans="1:10" ht="12.75">
      <c r="A106" s="63"/>
      <c r="B106" s="295" t="s">
        <v>36</v>
      </c>
      <c r="C106" s="296"/>
      <c r="D106" s="22" t="s">
        <v>44</v>
      </c>
      <c r="E106" s="18" t="s">
        <v>15</v>
      </c>
      <c r="F106" s="18" t="s">
        <v>8</v>
      </c>
      <c r="G106" s="18" t="s">
        <v>97</v>
      </c>
      <c r="H106" s="18" t="s">
        <v>10</v>
      </c>
      <c r="I106" s="18" t="s">
        <v>238</v>
      </c>
      <c r="J106" s="19" t="s">
        <v>32</v>
      </c>
    </row>
    <row r="107" spans="1:10" ht="12.75">
      <c r="A107" s="66">
        <v>1</v>
      </c>
      <c r="B107" s="147" t="str">
        <f>'Du spel 1R'!B107:C107</f>
        <v>Bouerdick Tobias</v>
      </c>
      <c r="C107" s="148"/>
      <c r="D107" s="114">
        <f>'Du spel 1R'!D107</f>
        <v>250</v>
      </c>
      <c r="E107" s="4">
        <f aca="true" t="shared" si="0" ref="E107:J107">E22</f>
        <v>3</v>
      </c>
      <c r="F107" s="4">
        <f t="shared" si="0"/>
        <v>500</v>
      </c>
      <c r="G107" s="4">
        <f t="shared" si="0"/>
        <v>33</v>
      </c>
      <c r="H107" s="6">
        <f t="shared" si="0"/>
        <v>15.146515151515151</v>
      </c>
      <c r="I107" s="4">
        <f t="shared" si="0"/>
        <v>89</v>
      </c>
      <c r="J107" s="38">
        <f t="shared" si="0"/>
        <v>200</v>
      </c>
    </row>
    <row r="108" spans="1:10" ht="12.75">
      <c r="A108" s="107">
        <v>2</v>
      </c>
      <c r="B108" s="143" t="str">
        <f>'Du spel 1R'!B108:C108</f>
        <v>Blondeel Simon</v>
      </c>
      <c r="C108" s="144"/>
      <c r="D108" s="114">
        <f>'Du spel 1R'!D108</f>
        <v>200</v>
      </c>
      <c r="E108" s="5">
        <f aca="true" t="shared" si="1" ref="E108:J108">E29</f>
        <v>0</v>
      </c>
      <c r="F108" s="5">
        <f t="shared" si="1"/>
        <v>159</v>
      </c>
      <c r="G108" s="5">
        <f t="shared" si="1"/>
        <v>27</v>
      </c>
      <c r="H108" s="9">
        <f t="shared" si="1"/>
        <v>5.883888888888889</v>
      </c>
      <c r="I108" s="5">
        <f t="shared" si="1"/>
        <v>26</v>
      </c>
      <c r="J108" s="56">
        <f t="shared" si="1"/>
        <v>79.5</v>
      </c>
    </row>
    <row r="109" spans="1:10" ht="12.75">
      <c r="A109" s="106">
        <v>3</v>
      </c>
      <c r="B109" s="143" t="str">
        <f>'Du spel 1R'!B109:C109</f>
        <v>Kather Torben</v>
      </c>
      <c r="C109" s="144"/>
      <c r="D109" s="114">
        <f>'Du spel 1R'!D109</f>
        <v>160</v>
      </c>
      <c r="E109" s="4">
        <f aca="true" t="shared" si="2" ref="E109:J109">E36</f>
        <v>0</v>
      </c>
      <c r="F109" s="4">
        <f t="shared" si="2"/>
        <v>100</v>
      </c>
      <c r="G109" s="4">
        <f t="shared" si="2"/>
        <v>37</v>
      </c>
      <c r="H109" s="6">
        <f t="shared" si="2"/>
        <v>2.6977027027027027</v>
      </c>
      <c r="I109" s="4">
        <f t="shared" si="2"/>
        <v>19</v>
      </c>
      <c r="J109" s="152">
        <f t="shared" si="2"/>
        <v>62.5</v>
      </c>
    </row>
    <row r="110" spans="1:10" ht="12.75">
      <c r="A110" s="107">
        <v>4</v>
      </c>
      <c r="B110" s="143" t="str">
        <f>'Du spel 1R'!B110:C110</f>
        <v>Sauerbier Daniel</v>
      </c>
      <c r="C110" s="144"/>
      <c r="D110" s="114">
        <f>'Du spel 1R'!D110</f>
        <v>130</v>
      </c>
      <c r="E110" s="5">
        <f aca="true" t="shared" si="3" ref="E110:J110">E43</f>
        <v>2</v>
      </c>
      <c r="F110" s="5">
        <f t="shared" si="3"/>
        <v>229</v>
      </c>
      <c r="G110" s="5">
        <f t="shared" si="3"/>
        <v>35</v>
      </c>
      <c r="H110" s="9">
        <f t="shared" si="3"/>
        <v>6.537857142857143</v>
      </c>
      <c r="I110" s="5">
        <f t="shared" si="3"/>
        <v>41</v>
      </c>
      <c r="J110" s="56">
        <f t="shared" si="3"/>
        <v>176.15384615384613</v>
      </c>
    </row>
    <row r="111" spans="1:10" ht="12.75">
      <c r="A111" s="106">
        <v>5</v>
      </c>
      <c r="B111" s="143" t="str">
        <f>'Du spel 1R'!B111:C111</f>
        <v>Back Marcel</v>
      </c>
      <c r="C111" s="144"/>
      <c r="D111" s="114">
        <f>'Du spel 1R'!D111</f>
        <v>110</v>
      </c>
      <c r="E111" s="4">
        <f aca="true" t="shared" si="4" ref="E111:J111">E50</f>
        <v>2</v>
      </c>
      <c r="F111" s="4">
        <f t="shared" si="4"/>
        <v>175</v>
      </c>
      <c r="G111" s="4">
        <f t="shared" si="4"/>
        <v>41</v>
      </c>
      <c r="H111" s="6">
        <f t="shared" si="4"/>
        <v>4.26329268292683</v>
      </c>
      <c r="I111" s="4">
        <f t="shared" si="4"/>
        <v>25</v>
      </c>
      <c r="J111" s="152">
        <f t="shared" si="4"/>
        <v>159.0909090909091</v>
      </c>
    </row>
    <row r="112" spans="1:10" ht="12.75">
      <c r="A112" s="107">
        <v>6</v>
      </c>
      <c r="B112" s="143" t="str">
        <f>'Du spel 1R'!B112:C112</f>
        <v>Blondeel Lukas</v>
      </c>
      <c r="C112" s="144"/>
      <c r="D112" s="114">
        <f>'Du spel 1R'!D112</f>
        <v>100</v>
      </c>
      <c r="E112" s="5">
        <f aca="true" t="shared" si="5" ref="E112:J112">E85</f>
        <v>2</v>
      </c>
      <c r="F112" s="5">
        <f t="shared" si="5"/>
        <v>118</v>
      </c>
      <c r="G112" s="5">
        <f t="shared" si="5"/>
        <v>20</v>
      </c>
      <c r="H112" s="9">
        <f t="shared" si="5"/>
        <v>5.8950000000000005</v>
      </c>
      <c r="I112" s="5">
        <f t="shared" si="5"/>
        <v>49</v>
      </c>
      <c r="J112" s="56">
        <f t="shared" si="5"/>
        <v>118</v>
      </c>
    </row>
    <row r="113" spans="1:10" ht="12.75">
      <c r="A113" s="106">
        <v>7</v>
      </c>
      <c r="B113" s="143" t="str">
        <f>'Du spel 1R'!B113:C113</f>
        <v>Seibeld Ramon</v>
      </c>
      <c r="C113" s="144"/>
      <c r="D113" s="114">
        <f>'Du spel 1R'!D113</f>
        <v>75</v>
      </c>
      <c r="E113" s="4">
        <f aca="true" t="shared" si="6" ref="E113:J113">E92</f>
        <v>1</v>
      </c>
      <c r="F113" s="4">
        <f t="shared" si="6"/>
        <v>103</v>
      </c>
      <c r="G113" s="4">
        <f t="shared" si="6"/>
        <v>41</v>
      </c>
      <c r="H113" s="6">
        <f t="shared" si="6"/>
        <v>2.5071951219512196</v>
      </c>
      <c r="I113" s="4">
        <f t="shared" si="6"/>
        <v>12</v>
      </c>
      <c r="J113" s="152">
        <f t="shared" si="6"/>
        <v>137.33333333333334</v>
      </c>
    </row>
    <row r="114" spans="1:10" ht="12.75">
      <c r="A114" s="17">
        <v>8</v>
      </c>
      <c r="B114" s="145" t="str">
        <f>'Du spel 1R'!B114:C114</f>
        <v>Schramm Anika</v>
      </c>
      <c r="C114" s="146"/>
      <c r="D114" s="114">
        <f>'Du spel 1R'!D114</f>
        <v>44</v>
      </c>
      <c r="E114" s="8">
        <f aca="true" t="shared" si="7" ref="E114:J114">E99</f>
        <v>2</v>
      </c>
      <c r="F114" s="8">
        <f t="shared" si="7"/>
        <v>74</v>
      </c>
      <c r="G114" s="8">
        <f t="shared" si="7"/>
        <v>53</v>
      </c>
      <c r="H114" s="10">
        <f t="shared" si="7"/>
        <v>1.3912264150943396</v>
      </c>
      <c r="I114" s="8">
        <f t="shared" si="7"/>
        <v>7</v>
      </c>
      <c r="J114" s="57">
        <f t="shared" si="7"/>
        <v>168.1818181818182</v>
      </c>
    </row>
    <row r="115" spans="1:10" ht="12.75">
      <c r="A115" s="285" t="s">
        <v>235</v>
      </c>
      <c r="B115" s="255"/>
      <c r="C115" s="255"/>
      <c r="D115" s="256"/>
      <c r="E115" s="110">
        <f>SUM(E107:E114)</f>
        <v>12</v>
      </c>
      <c r="F115" s="110">
        <f>SUM(F107:F114)</f>
        <v>1458</v>
      </c>
      <c r="G115" s="110">
        <f>SUM(G107:G114)</f>
        <v>287</v>
      </c>
      <c r="H115" s="111">
        <f>F115/G115</f>
        <v>5.080139372822299</v>
      </c>
      <c r="I115" s="110">
        <f>MAX(I107:I114)</f>
        <v>89</v>
      </c>
      <c r="J115" s="7">
        <f>SUM(J107:J114)</f>
        <v>1100.759906759907</v>
      </c>
    </row>
    <row r="116" spans="1:10" s="167" customFormat="1" ht="12.75">
      <c r="A116" s="273" t="s">
        <v>76</v>
      </c>
      <c r="B116" s="274"/>
      <c r="C116" s="274"/>
      <c r="D116" s="274"/>
      <c r="E116" s="274"/>
      <c r="F116" s="275"/>
      <c r="G116" s="275"/>
      <c r="H116" s="279" t="s">
        <v>75</v>
      </c>
      <c r="I116" s="280"/>
      <c r="J116" s="281"/>
    </row>
    <row r="117" spans="1:10" ht="12.75">
      <c r="A117" s="276"/>
      <c r="B117" s="277"/>
      <c r="C117" s="277"/>
      <c r="D117" s="277"/>
      <c r="E117" s="277"/>
      <c r="F117" s="278"/>
      <c r="G117" s="278"/>
      <c r="H117" s="282"/>
      <c r="I117" s="283"/>
      <c r="J117" s="284"/>
    </row>
    <row r="120" spans="1:8" s="29" customFormat="1" ht="12">
      <c r="A120" s="185"/>
      <c r="B120" s="64"/>
      <c r="C120" s="64"/>
      <c r="D120" s="64"/>
      <c r="E120" s="64"/>
      <c r="F120" s="64"/>
      <c r="G120" s="64"/>
      <c r="H120" s="64"/>
    </row>
  </sheetData>
  <sheetProtection/>
  <mergeCells count="31">
    <mergeCell ref="A99:D99"/>
    <mergeCell ref="A7:B7"/>
    <mergeCell ref="A8:J8"/>
    <mergeCell ref="A1:J2"/>
    <mergeCell ref="A3:J4"/>
    <mergeCell ref="A5:J6"/>
    <mergeCell ref="A64:J65"/>
    <mergeCell ref="A15:C15"/>
    <mergeCell ref="A36:D36"/>
    <mergeCell ref="A43:D43"/>
    <mergeCell ref="A116:G117"/>
    <mergeCell ref="H116:J117"/>
    <mergeCell ref="A103:J103"/>
    <mergeCell ref="B104:C104"/>
    <mergeCell ref="B105:C105"/>
    <mergeCell ref="B106:C106"/>
    <mergeCell ref="A115:D115"/>
    <mergeCell ref="A92:D92"/>
    <mergeCell ref="C7:H7"/>
    <mergeCell ref="D12:J14"/>
    <mergeCell ref="A22:D22"/>
    <mergeCell ref="A29:D29"/>
    <mergeCell ref="A78:C78"/>
    <mergeCell ref="D75:J77"/>
    <mergeCell ref="A85:D85"/>
    <mergeCell ref="A50:D50"/>
    <mergeCell ref="A70:B70"/>
    <mergeCell ref="C70:H70"/>
    <mergeCell ref="A71:J71"/>
    <mergeCell ref="A66:J67"/>
    <mergeCell ref="A68:J69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6223"/>
  <dimension ref="A1:J120"/>
  <sheetViews>
    <sheetView zoomScale="104" zoomScaleNormal="104" zoomScalePageLayoutView="0" workbookViewId="0" topLeftCell="A82">
      <selection activeCell="H116" sqref="A1:J117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00390625" style="0" customWidth="1"/>
    <col min="4" max="4" width="18.7109375" style="0" customWidth="1"/>
    <col min="5" max="5" width="5.42187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003906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45"/>
      <c r="B7" s="245"/>
      <c r="C7" s="269" t="s">
        <v>183</v>
      </c>
      <c r="D7" s="269"/>
      <c r="E7" s="269"/>
      <c r="F7" s="269"/>
      <c r="G7" s="269"/>
      <c r="H7" s="269"/>
      <c r="J7" s="2"/>
    </row>
    <row r="8" spans="1:10" ht="26.25" customHeight="1" thickBot="1" thickTop="1">
      <c r="A8" s="266" t="s">
        <v>201</v>
      </c>
      <c r="B8" s="247"/>
      <c r="C8" s="247"/>
      <c r="D8" s="247"/>
      <c r="E8" s="247"/>
      <c r="F8" s="247"/>
      <c r="G8" s="247"/>
      <c r="H8" s="247"/>
      <c r="I8" s="247"/>
      <c r="J8" s="248"/>
    </row>
    <row r="9" ht="6.75" customHeight="1" thickTop="1"/>
    <row r="10" spans="2:10" ht="12.75">
      <c r="B10" s="54" t="s">
        <v>196</v>
      </c>
      <c r="C10" s="54"/>
      <c r="D10" s="54"/>
      <c r="F10" s="54" t="s">
        <v>197</v>
      </c>
      <c r="G10" s="54"/>
      <c r="H10" s="54"/>
      <c r="I10" s="54"/>
      <c r="J10" s="54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46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1:10" ht="17.25" customHeight="1">
      <c r="A15" s="361" t="s">
        <v>78</v>
      </c>
      <c r="B15" s="362"/>
      <c r="C15" s="363"/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106">
        <v>1</v>
      </c>
      <c r="B20" s="69" t="str">
        <f>'Ne spel 1R'!B20</f>
        <v>Snellen Hans jr.</v>
      </c>
      <c r="C20" s="72">
        <f>'Ne spel 1R'!C20</f>
        <v>160</v>
      </c>
      <c r="D20" s="72" t="str">
        <f>'Sessie 7,8,9'!B34</f>
        <v>Van Hees Stef</v>
      </c>
      <c r="E20" s="4">
        <f>'Sessie 7,8,9'!E35</f>
        <v>0</v>
      </c>
      <c r="F20" s="4">
        <f>'Sessie 7,8,9'!F35</f>
        <v>113</v>
      </c>
      <c r="G20" s="4">
        <f>'Sessie 7,8,9'!G35</f>
        <v>15</v>
      </c>
      <c r="H20" s="6">
        <f>'Sessie 7,8,9'!H35</f>
        <v>7.528333333333333</v>
      </c>
      <c r="I20" s="4">
        <f>'Sessie 7,8,9'!I35</f>
        <v>49</v>
      </c>
      <c r="J20" s="152">
        <f>'Sessie 7,8,9'!J35</f>
        <v>70.625</v>
      </c>
    </row>
    <row r="21" spans="1:10" ht="12.75">
      <c r="A21" s="17">
        <v>1</v>
      </c>
      <c r="B21" s="68" t="str">
        <f>B20</f>
        <v>Snellen Hans jr.</v>
      </c>
      <c r="C21" s="71">
        <f>C20</f>
        <v>160</v>
      </c>
      <c r="D21" s="73" t="str">
        <f>'Sessie 10,11,12'!B21</f>
        <v>Bouerdick Tobias</v>
      </c>
      <c r="E21" s="8">
        <f>'Sessie 10,11,12'!E22</f>
        <v>0</v>
      </c>
      <c r="F21" s="8">
        <f>'Sessie 10,11,12'!F22</f>
        <v>69</v>
      </c>
      <c r="G21" s="8">
        <f>'Sessie 10,11,12'!G22</f>
        <v>16</v>
      </c>
      <c r="H21" s="10">
        <f>'Sessie 10,11,12'!H22</f>
        <v>4.3075</v>
      </c>
      <c r="I21" s="8">
        <f>'Sessie 10,11,12'!I22</f>
        <v>18</v>
      </c>
      <c r="J21" s="57">
        <f>'Sessie 10,11,12'!J22</f>
        <v>43.125</v>
      </c>
    </row>
    <row r="22" spans="1:10" ht="12.75">
      <c r="A22" s="285" t="s">
        <v>235</v>
      </c>
      <c r="B22" s="255"/>
      <c r="C22" s="255"/>
      <c r="D22" s="256"/>
      <c r="E22" s="110">
        <f>SUM(E20:E21)</f>
        <v>0</v>
      </c>
      <c r="F22" s="110">
        <f>SUM(F20:F21)</f>
        <v>182</v>
      </c>
      <c r="G22" s="110">
        <f>SUM(G20:G21)</f>
        <v>31</v>
      </c>
      <c r="H22" s="111">
        <f>F22/G22-0.005</f>
        <v>5.865967741935484</v>
      </c>
      <c r="I22" s="110">
        <f>MAX(I20:I21)</f>
        <v>49</v>
      </c>
      <c r="J22" s="7">
        <f>SUM(J20:J21)</f>
        <v>113.75</v>
      </c>
    </row>
    <row r="23" spans="2:4" ht="6.75" customHeight="1">
      <c r="B23" s="55"/>
      <c r="C23" s="55"/>
      <c r="D23" s="74"/>
    </row>
    <row r="24" spans="1:10" ht="12.75">
      <c r="A24" s="61"/>
      <c r="B24" s="58" t="s">
        <v>34</v>
      </c>
      <c r="C24" s="58" t="s">
        <v>38</v>
      </c>
      <c r="D24" s="20" t="s">
        <v>0</v>
      </c>
      <c r="E24" s="12" t="s">
        <v>12</v>
      </c>
      <c r="F24" s="12" t="s">
        <v>1</v>
      </c>
      <c r="G24" s="12" t="s">
        <v>2</v>
      </c>
      <c r="H24" s="12" t="s">
        <v>3</v>
      </c>
      <c r="I24" s="12" t="s">
        <v>4</v>
      </c>
      <c r="J24" s="13" t="s">
        <v>30</v>
      </c>
    </row>
    <row r="25" spans="1:10" ht="12.75">
      <c r="A25" s="62" t="s">
        <v>33</v>
      </c>
      <c r="B25" s="59" t="s">
        <v>35</v>
      </c>
      <c r="C25" s="59" t="s">
        <v>39</v>
      </c>
      <c r="D25" s="21" t="s">
        <v>6</v>
      </c>
      <c r="E25" s="15" t="s">
        <v>13</v>
      </c>
      <c r="F25" s="15" t="s">
        <v>1</v>
      </c>
      <c r="G25" s="15" t="s">
        <v>9</v>
      </c>
      <c r="H25" s="15" t="s">
        <v>5</v>
      </c>
      <c r="I25" s="15" t="s">
        <v>14</v>
      </c>
      <c r="J25" s="16" t="s">
        <v>31</v>
      </c>
    </row>
    <row r="26" spans="1:10" ht="12.75">
      <c r="A26" s="63"/>
      <c r="B26" s="60" t="s">
        <v>36</v>
      </c>
      <c r="C26" s="60" t="s">
        <v>40</v>
      </c>
      <c r="D26" s="22" t="s">
        <v>7</v>
      </c>
      <c r="E26" s="18" t="s">
        <v>15</v>
      </c>
      <c r="F26" s="18" t="s">
        <v>8</v>
      </c>
      <c r="G26" s="18" t="s">
        <v>97</v>
      </c>
      <c r="H26" s="18" t="s">
        <v>10</v>
      </c>
      <c r="I26" s="18" t="s">
        <v>238</v>
      </c>
      <c r="J26" s="19" t="s">
        <v>32</v>
      </c>
    </row>
    <row r="27" spans="1:10" ht="12.75">
      <c r="A27" s="106">
        <v>2</v>
      </c>
      <c r="B27" s="69" t="str">
        <f>'Ne spel 1R'!B27</f>
        <v>van den Hooff Stephan</v>
      </c>
      <c r="C27" s="72">
        <f>'Ne spel 1R'!C27</f>
        <v>120</v>
      </c>
      <c r="D27" s="72" t="str">
        <f>'Sessie 10,11,12'!B18</f>
        <v>Dieu Gérôme</v>
      </c>
      <c r="E27" s="4">
        <f>'Sessie 10,11,12'!E19</f>
        <v>0</v>
      </c>
      <c r="F27" s="4">
        <f>'Sessie 10,11,12'!F19</f>
        <v>81</v>
      </c>
      <c r="G27" s="4">
        <f>'Sessie 10,11,12'!G19</f>
        <v>11</v>
      </c>
      <c r="H27" s="6">
        <f>'Sessie 10,11,12'!H19</f>
        <v>7.358636363636363</v>
      </c>
      <c r="I27" s="4">
        <f>'Sessie 10,11,12'!I19</f>
        <v>30</v>
      </c>
      <c r="J27" s="152">
        <f>'Sessie 10,11,12'!J19</f>
        <v>67.5</v>
      </c>
    </row>
    <row r="28" spans="1:10" ht="12.75">
      <c r="A28" s="17">
        <v>2</v>
      </c>
      <c r="B28" s="68" t="str">
        <f>B27</f>
        <v>van den Hooff Stephan</v>
      </c>
      <c r="C28" s="71">
        <f>C27</f>
        <v>120</v>
      </c>
      <c r="D28" s="73" t="str">
        <f>'Sessie 10,11,12'!B59</f>
        <v>Blondeel Simon</v>
      </c>
      <c r="E28" s="8">
        <f>'Sessie 10,11,12'!E60</f>
        <v>2</v>
      </c>
      <c r="F28" s="8">
        <f>'Sessie 10,11,12'!F60</f>
        <v>120</v>
      </c>
      <c r="G28" s="8">
        <f>'Sessie 10,11,12'!G60</f>
        <v>13</v>
      </c>
      <c r="H28" s="10">
        <f>'Sessie 10,11,12'!H60</f>
        <v>9.22576923076923</v>
      </c>
      <c r="I28" s="8">
        <f>'Sessie 10,11,12'!I60</f>
        <v>24</v>
      </c>
      <c r="J28" s="57">
        <f>'Sessie 10,11,12'!J60</f>
        <v>100</v>
      </c>
    </row>
    <row r="29" spans="1:10" ht="12.75">
      <c r="A29" s="285" t="s">
        <v>235</v>
      </c>
      <c r="B29" s="255"/>
      <c r="C29" s="255"/>
      <c r="D29" s="256"/>
      <c r="E29" s="110">
        <f>SUM(E27:E28)</f>
        <v>2</v>
      </c>
      <c r="F29" s="110">
        <f>SUM(F27:F28)</f>
        <v>201</v>
      </c>
      <c r="G29" s="110">
        <f>SUM(G27:G28)</f>
        <v>24</v>
      </c>
      <c r="H29" s="111">
        <f>F29/G29-0.005</f>
        <v>8.37</v>
      </c>
      <c r="I29" s="110">
        <f>MAX(I27:I28)</f>
        <v>30</v>
      </c>
      <c r="J29" s="7">
        <f>SUM(J27:J28)</f>
        <v>167.5</v>
      </c>
    </row>
    <row r="30" spans="2:4" ht="6.75" customHeight="1">
      <c r="B30" s="55"/>
      <c r="C30" s="55"/>
      <c r="D30" s="74"/>
    </row>
    <row r="31" spans="1:10" ht="12.75">
      <c r="A31" s="61"/>
      <c r="B31" s="58" t="s">
        <v>34</v>
      </c>
      <c r="C31" s="58" t="s">
        <v>38</v>
      </c>
      <c r="D31" s="20" t="s">
        <v>0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6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7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106">
        <v>3</v>
      </c>
      <c r="B34" s="69" t="str">
        <f>'Ne spel 1R'!B34</f>
        <v>Bongers Joey</v>
      </c>
      <c r="C34" s="72">
        <f>'Ne spel 1R'!C34</f>
        <v>90</v>
      </c>
      <c r="D34" s="72" t="str">
        <f>'Sessie 7,8,9'!B40</f>
        <v>Kather Torben</v>
      </c>
      <c r="E34" s="4">
        <f>'Sessie 7,8,9'!E41</f>
        <v>2</v>
      </c>
      <c r="F34" s="4">
        <f>'Sessie 7,8,9'!F41</f>
        <v>90</v>
      </c>
      <c r="G34" s="4">
        <f>'Sessie 7,8,9'!G41</f>
        <v>15</v>
      </c>
      <c r="H34" s="6">
        <f>'Sessie 7,8,9'!H41</f>
        <v>5.995</v>
      </c>
      <c r="I34" s="4">
        <f>'Sessie 7,8,9'!I41</f>
        <v>21</v>
      </c>
      <c r="J34" s="152">
        <f>'Sessie 7,8,9'!J41</f>
        <v>100</v>
      </c>
    </row>
    <row r="35" spans="1:10" ht="12.75">
      <c r="A35" s="17">
        <v>3</v>
      </c>
      <c r="B35" s="68" t="str">
        <f>B34</f>
        <v>Bongers Joey</v>
      </c>
      <c r="C35" s="71">
        <f>C34</f>
        <v>90</v>
      </c>
      <c r="D35" s="73" t="str">
        <f>'Sessie 10,11,12'!B53</f>
        <v>Wittemans Dimitri</v>
      </c>
      <c r="E35" s="8">
        <f>'Sessie 10,11,12'!E54</f>
        <v>0</v>
      </c>
      <c r="F35" s="8">
        <f>'Sessie 10,11,12'!F54</f>
        <v>85</v>
      </c>
      <c r="G35" s="8">
        <f>'Sessie 10,11,12'!G54</f>
        <v>18</v>
      </c>
      <c r="H35" s="10">
        <f>'Sessie 10,11,12'!H54</f>
        <v>4.717222222222222</v>
      </c>
      <c r="I35" s="8">
        <f>'Sessie 10,11,12'!I54</f>
        <v>20</v>
      </c>
      <c r="J35" s="57">
        <f>'Sessie 10,11,12'!J54</f>
        <v>94.44444444444444</v>
      </c>
    </row>
    <row r="36" spans="1:10" ht="12.75">
      <c r="A36" s="285" t="s">
        <v>235</v>
      </c>
      <c r="B36" s="255"/>
      <c r="C36" s="255"/>
      <c r="D36" s="256"/>
      <c r="E36" s="110">
        <f>SUM(E34:E35)</f>
        <v>2</v>
      </c>
      <c r="F36" s="110">
        <f>SUM(F34:F35)</f>
        <v>175</v>
      </c>
      <c r="G36" s="110">
        <f>SUM(G34:G35)</f>
        <v>33</v>
      </c>
      <c r="H36" s="111">
        <f>F36/G36-0.005</f>
        <v>5.298030303030303</v>
      </c>
      <c r="I36" s="110">
        <f>MAX(I34:I35)</f>
        <v>21</v>
      </c>
      <c r="J36" s="7">
        <f>SUM(J34:J35)</f>
        <v>194.44444444444446</v>
      </c>
    </row>
    <row r="37" spans="2:4" ht="6.75" customHeight="1">
      <c r="B37" s="55"/>
      <c r="C37" s="55"/>
      <c r="D37" s="74"/>
    </row>
    <row r="38" spans="1:10" ht="12.75">
      <c r="A38" s="61"/>
      <c r="B38" s="58" t="s">
        <v>34</v>
      </c>
      <c r="C38" s="58" t="s">
        <v>38</v>
      </c>
      <c r="D38" s="20" t="s">
        <v>0</v>
      </c>
      <c r="E38" s="12" t="s">
        <v>12</v>
      </c>
      <c r="F38" s="12" t="s">
        <v>1</v>
      </c>
      <c r="G38" s="12" t="s">
        <v>2</v>
      </c>
      <c r="H38" s="12" t="s">
        <v>3</v>
      </c>
      <c r="I38" s="12" t="s">
        <v>4</v>
      </c>
      <c r="J38" s="13" t="s">
        <v>30</v>
      </c>
    </row>
    <row r="39" spans="1:10" ht="12.75">
      <c r="A39" s="62" t="s">
        <v>33</v>
      </c>
      <c r="B39" s="59" t="s">
        <v>35</v>
      </c>
      <c r="C39" s="59" t="s">
        <v>39</v>
      </c>
      <c r="D39" s="21" t="s">
        <v>6</v>
      </c>
      <c r="E39" s="15" t="s">
        <v>13</v>
      </c>
      <c r="F39" s="15" t="s">
        <v>1</v>
      </c>
      <c r="G39" s="15" t="s">
        <v>9</v>
      </c>
      <c r="H39" s="15" t="s">
        <v>5</v>
      </c>
      <c r="I39" s="15" t="s">
        <v>14</v>
      </c>
      <c r="J39" s="16" t="s">
        <v>31</v>
      </c>
    </row>
    <row r="40" spans="1:10" ht="12.75">
      <c r="A40" s="63"/>
      <c r="B40" s="60" t="s">
        <v>36</v>
      </c>
      <c r="C40" s="60" t="s">
        <v>40</v>
      </c>
      <c r="D40" s="22" t="s">
        <v>7</v>
      </c>
      <c r="E40" s="18" t="s">
        <v>15</v>
      </c>
      <c r="F40" s="18" t="s">
        <v>8</v>
      </c>
      <c r="G40" s="18" t="s">
        <v>97</v>
      </c>
      <c r="H40" s="18" t="s">
        <v>10</v>
      </c>
      <c r="I40" s="18" t="s">
        <v>238</v>
      </c>
      <c r="J40" s="19" t="s">
        <v>32</v>
      </c>
    </row>
    <row r="41" spans="1:10" ht="12.75">
      <c r="A41" s="106">
        <v>4</v>
      </c>
      <c r="B41" s="69" t="str">
        <f>'Ne spel 1R'!B41</f>
        <v>Schuurmans Jasper</v>
      </c>
      <c r="C41" s="72">
        <f>'Ne spel 1R'!C41</f>
        <v>70</v>
      </c>
      <c r="D41" s="72" t="str">
        <f>'Sessie 7,8,9'!B43</f>
        <v>Dresselaers Geoffrey</v>
      </c>
      <c r="E41" s="4">
        <f>'Sessie 7,8,9'!E44</f>
        <v>2</v>
      </c>
      <c r="F41" s="4">
        <f>'Sessie 7,8,9'!F44</f>
        <v>70</v>
      </c>
      <c r="G41" s="4">
        <f>'Sessie 7,8,9'!G44</f>
        <v>14</v>
      </c>
      <c r="H41" s="6">
        <f>'Sessie 7,8,9'!H44</f>
        <v>4.995</v>
      </c>
      <c r="I41" s="4">
        <f>'Sessie 7,8,9'!I44</f>
        <v>11</v>
      </c>
      <c r="J41" s="152">
        <f>'Sessie 7,8,9'!J44</f>
        <v>100</v>
      </c>
    </row>
    <row r="42" spans="1:10" ht="12.75">
      <c r="A42" s="17">
        <v>4</v>
      </c>
      <c r="B42" s="68" t="str">
        <f>B41</f>
        <v>Schuurmans Jasper</v>
      </c>
      <c r="C42" s="71">
        <f>C41</f>
        <v>70</v>
      </c>
      <c r="D42" s="73" t="str">
        <f>'Sessie 10,11,12'!B24</f>
        <v>Sauerbier Daniel</v>
      </c>
      <c r="E42" s="8">
        <f>'Sessie 10,11,12'!E25</f>
        <v>2</v>
      </c>
      <c r="F42" s="8">
        <f>'Sessie 10,11,12'!F25</f>
        <v>70</v>
      </c>
      <c r="G42" s="8">
        <f>'Sessie 10,11,12'!G25</f>
        <v>16</v>
      </c>
      <c r="H42" s="10">
        <f>'Sessie 10,11,12'!H25</f>
        <v>4.37</v>
      </c>
      <c r="I42" s="8">
        <f>'Sessie 10,11,12'!I25</f>
        <v>12</v>
      </c>
      <c r="J42" s="57">
        <f>'Sessie 10,11,12'!J25</f>
        <v>100</v>
      </c>
    </row>
    <row r="43" spans="1:10" ht="12.75">
      <c r="A43" s="285" t="s">
        <v>235</v>
      </c>
      <c r="B43" s="255"/>
      <c r="C43" s="255"/>
      <c r="D43" s="256"/>
      <c r="E43" s="110">
        <f>SUM(E41:E42)</f>
        <v>4</v>
      </c>
      <c r="F43" s="110">
        <f>SUM(F41:F42)</f>
        <v>140</v>
      </c>
      <c r="G43" s="110">
        <f>SUM(G41:G42)</f>
        <v>30</v>
      </c>
      <c r="H43" s="111">
        <f>F43/G43-0.005</f>
        <v>4.661666666666667</v>
      </c>
      <c r="I43" s="110">
        <f>MAX(I41:I42)</f>
        <v>12</v>
      </c>
      <c r="J43" s="7">
        <f>SUM(J41:J42)</f>
        <v>200</v>
      </c>
    </row>
    <row r="44" spans="2:4" ht="6.75" customHeight="1">
      <c r="B44" s="55"/>
      <c r="C44" s="55"/>
      <c r="D44" s="74"/>
    </row>
    <row r="45" spans="1:10" ht="12.75">
      <c r="A45" s="61"/>
      <c r="B45" s="58" t="s">
        <v>34</v>
      </c>
      <c r="C45" s="58" t="s">
        <v>38</v>
      </c>
      <c r="D45" s="20" t="s">
        <v>0</v>
      </c>
      <c r="E45" s="12" t="s">
        <v>12</v>
      </c>
      <c r="F45" s="12" t="s">
        <v>1</v>
      </c>
      <c r="G45" s="12" t="s">
        <v>2</v>
      </c>
      <c r="H45" s="12" t="s">
        <v>3</v>
      </c>
      <c r="I45" s="12" t="s">
        <v>4</v>
      </c>
      <c r="J45" s="13" t="s">
        <v>30</v>
      </c>
    </row>
    <row r="46" spans="1:10" ht="12.75">
      <c r="A46" s="62" t="s">
        <v>33</v>
      </c>
      <c r="B46" s="59" t="s">
        <v>35</v>
      </c>
      <c r="C46" s="59" t="s">
        <v>39</v>
      </c>
      <c r="D46" s="21" t="s">
        <v>6</v>
      </c>
      <c r="E46" s="15" t="s">
        <v>13</v>
      </c>
      <c r="F46" s="15" t="s">
        <v>1</v>
      </c>
      <c r="G46" s="15" t="s">
        <v>9</v>
      </c>
      <c r="H46" s="15" t="s">
        <v>5</v>
      </c>
      <c r="I46" s="15" t="s">
        <v>14</v>
      </c>
      <c r="J46" s="16" t="s">
        <v>31</v>
      </c>
    </row>
    <row r="47" spans="1:10" ht="12.75">
      <c r="A47" s="63"/>
      <c r="B47" s="60" t="s">
        <v>36</v>
      </c>
      <c r="C47" s="60" t="s">
        <v>40</v>
      </c>
      <c r="D47" s="22" t="s">
        <v>7</v>
      </c>
      <c r="E47" s="18" t="s">
        <v>15</v>
      </c>
      <c r="F47" s="18" t="s">
        <v>8</v>
      </c>
      <c r="G47" s="18" t="s">
        <v>97</v>
      </c>
      <c r="H47" s="18" t="s">
        <v>10</v>
      </c>
      <c r="I47" s="18" t="s">
        <v>238</v>
      </c>
      <c r="J47" s="19" t="s">
        <v>32</v>
      </c>
    </row>
    <row r="48" spans="1:10" ht="12.75">
      <c r="A48" s="106">
        <v>5</v>
      </c>
      <c r="B48" s="69" t="str">
        <f>'Ne spel 1R'!B48</f>
        <v>Reutelingsperger Roy</v>
      </c>
      <c r="C48" s="72">
        <f>'Ne spel 1R'!C48</f>
        <v>70</v>
      </c>
      <c r="D48" s="72" t="str">
        <f>'Sessie 7,8,9'!B53</f>
        <v>Godfroid Amalric</v>
      </c>
      <c r="E48" s="4">
        <f>'Sessie 7,8,9'!E54</f>
        <v>0</v>
      </c>
      <c r="F48" s="4">
        <f>'Sessie 7,8,9'!F54</f>
        <v>62</v>
      </c>
      <c r="G48" s="4">
        <f>'Sessie 7,8,9'!G54</f>
        <v>36</v>
      </c>
      <c r="H48" s="6">
        <f>'Sessie 7,8,9'!H54</f>
        <v>1.7172222222222224</v>
      </c>
      <c r="I48" s="4">
        <f>'Sessie 7,8,9'!I54</f>
        <v>7</v>
      </c>
      <c r="J48" s="152">
        <f>'Sessie 7,8,9'!J54</f>
        <v>88.57142857142857</v>
      </c>
    </row>
    <row r="49" spans="1:10" ht="12.75">
      <c r="A49" s="17">
        <v>5</v>
      </c>
      <c r="B49" s="68" t="str">
        <f>B48</f>
        <v>Reutelingsperger Roy</v>
      </c>
      <c r="C49" s="71">
        <f>C48</f>
        <v>70</v>
      </c>
      <c r="D49" s="73" t="str">
        <f>'Sessie 10,11,12'!B34</f>
        <v>Back Marcel</v>
      </c>
      <c r="E49" s="8">
        <f>'Sessie 10,11,12'!E35</f>
        <v>0</v>
      </c>
      <c r="F49" s="8">
        <f>'Sessie 10,11,12'!F35</f>
        <v>66</v>
      </c>
      <c r="G49" s="8">
        <f>'Sessie 10,11,12'!G35</f>
        <v>28</v>
      </c>
      <c r="H49" s="10">
        <f>'Sessie 10,11,12'!H35</f>
        <v>2.3521428571428573</v>
      </c>
      <c r="I49" s="8">
        <f>'Sessie 10,11,12'!I35</f>
        <v>10</v>
      </c>
      <c r="J49" s="57">
        <f>'Sessie 10,11,12'!J35</f>
        <v>94.28571428571428</v>
      </c>
    </row>
    <row r="50" spans="1:10" ht="12.75">
      <c r="A50" s="285" t="s">
        <v>235</v>
      </c>
      <c r="B50" s="255"/>
      <c r="C50" s="255"/>
      <c r="D50" s="256"/>
      <c r="E50" s="110">
        <f>SUM(E48:E49)</f>
        <v>0</v>
      </c>
      <c r="F50" s="110">
        <f>SUM(F48:F49)</f>
        <v>128</v>
      </c>
      <c r="G50" s="110">
        <f>SUM(G48:G49)</f>
        <v>64</v>
      </c>
      <c r="H50" s="111">
        <f>F50/G50-0.005</f>
        <v>1.995</v>
      </c>
      <c r="I50" s="110">
        <f>MAX(I48:I49)</f>
        <v>10</v>
      </c>
      <c r="J50" s="7">
        <f>SUM(J48:J49)</f>
        <v>182.85714285714283</v>
      </c>
    </row>
    <row r="51" spans="2:4" ht="5.25" customHeight="1">
      <c r="B51" s="55"/>
      <c r="C51" s="55"/>
      <c r="D51" s="74"/>
    </row>
    <row r="52" spans="1:8" s="29" customFormat="1" ht="12">
      <c r="A52" s="185"/>
      <c r="B52" s="64"/>
      <c r="C52" s="64"/>
      <c r="D52" s="64"/>
      <c r="E52" s="64"/>
      <c r="F52" s="64"/>
      <c r="G52" s="64"/>
      <c r="H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25.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45"/>
      <c r="B70" s="245"/>
      <c r="C70" s="269" t="s">
        <v>183</v>
      </c>
      <c r="D70" s="269"/>
      <c r="E70" s="269"/>
      <c r="F70" s="269"/>
      <c r="G70" s="269"/>
      <c r="H70" s="269"/>
      <c r="J70" s="2"/>
    </row>
    <row r="71" spans="1:10" ht="26.25" customHeight="1" thickBot="1" thickTop="1">
      <c r="A71" s="266" t="s">
        <v>201</v>
      </c>
      <c r="B71" s="247"/>
      <c r="C71" s="247"/>
      <c r="D71" s="247"/>
      <c r="E71" s="247"/>
      <c r="F71" s="247"/>
      <c r="G71" s="247"/>
      <c r="H71" s="247"/>
      <c r="I71" s="247"/>
      <c r="J71" s="248"/>
    </row>
    <row r="72" ht="6.75" customHeight="1" thickTop="1"/>
    <row r="73" spans="2:10" ht="12.75">
      <c r="B73" s="54" t="s">
        <v>196</v>
      </c>
      <c r="C73" s="54"/>
      <c r="D73" s="54"/>
      <c r="F73" s="54" t="s">
        <v>197</v>
      </c>
      <c r="G73" s="54"/>
      <c r="H73" s="54"/>
      <c r="I73" s="54"/>
      <c r="J73" s="54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46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1:10" ht="17.25" customHeight="1">
      <c r="A78" s="361" t="s">
        <v>78</v>
      </c>
      <c r="B78" s="362"/>
      <c r="C78" s="363"/>
      <c r="H78" t="s">
        <v>195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106">
        <v>6</v>
      </c>
      <c r="B83" s="69" t="str">
        <f>'Ne spel 1R'!B83</f>
        <v>Glissenaar Silvy</v>
      </c>
      <c r="C83" s="72">
        <f>'Ne spel 1R'!C83</f>
        <v>50</v>
      </c>
      <c r="D83" s="72" t="str">
        <f>'Sessie 7,8,9'!B21</f>
        <v>Blondeel Lukas</v>
      </c>
      <c r="E83" s="4">
        <f>'Sessie 7,8,9'!E22</f>
        <v>2</v>
      </c>
      <c r="F83" s="4">
        <f>'Sessie 7,8,9'!F22</f>
        <v>50</v>
      </c>
      <c r="G83" s="4">
        <f>'Sessie 7,8,9'!G22</f>
        <v>9</v>
      </c>
      <c r="H83" s="6">
        <f>'Sessie 7,8,9'!H22</f>
        <v>5.5505555555555555</v>
      </c>
      <c r="I83" s="4">
        <f>'Sessie 7,8,9'!I22</f>
        <v>14</v>
      </c>
      <c r="J83" s="152">
        <f>'Sessie 7,8,9'!J22</f>
        <v>100</v>
      </c>
    </row>
    <row r="84" spans="1:10" ht="12.75">
      <c r="A84" s="17">
        <v>6</v>
      </c>
      <c r="B84" s="68" t="str">
        <f>B83</f>
        <v>Glissenaar Silvy</v>
      </c>
      <c r="C84" s="71">
        <f>C83</f>
        <v>50</v>
      </c>
      <c r="D84" s="73" t="str">
        <f>'Sessie 10,11,12'!B40</f>
        <v>Eelen Bryan</v>
      </c>
      <c r="E84" s="8">
        <f>'Sessie 10,11,12'!E41</f>
        <v>0</v>
      </c>
      <c r="F84" s="8">
        <f>'Sessie 10,11,12'!F41</f>
        <v>34</v>
      </c>
      <c r="G84" s="8">
        <f>'Sessie 10,11,12'!G41</f>
        <v>17</v>
      </c>
      <c r="H84" s="10">
        <f>'Sessie 10,11,12'!H41</f>
        <v>1.995</v>
      </c>
      <c r="I84" s="8">
        <f>'Sessie 10,11,12'!I41</f>
        <v>6</v>
      </c>
      <c r="J84" s="57">
        <f>'Sessie 10,11,12'!J41</f>
        <v>68</v>
      </c>
    </row>
    <row r="85" spans="1:10" ht="12.75">
      <c r="A85" s="285" t="s">
        <v>235</v>
      </c>
      <c r="B85" s="255"/>
      <c r="C85" s="255"/>
      <c r="D85" s="256"/>
      <c r="E85" s="110">
        <f>SUM(E83:E84)</f>
        <v>2</v>
      </c>
      <c r="F85" s="110">
        <f>SUM(F83:F84)</f>
        <v>84</v>
      </c>
      <c r="G85" s="110">
        <f>SUM(G83:G84)</f>
        <v>26</v>
      </c>
      <c r="H85" s="111">
        <f>F85/G85-0.005</f>
        <v>3.225769230769231</v>
      </c>
      <c r="I85" s="110">
        <f>MAX(I83:I84)</f>
        <v>14</v>
      </c>
      <c r="J85" s="7">
        <f>SUM(J83:J84)</f>
        <v>168</v>
      </c>
    </row>
    <row r="86" spans="2:4" ht="6.75" customHeight="1">
      <c r="B86" s="55"/>
      <c r="C86" s="55"/>
      <c r="D86" s="74"/>
    </row>
    <row r="87" spans="1:10" ht="12.75">
      <c r="A87" s="61"/>
      <c r="B87" s="58" t="s">
        <v>34</v>
      </c>
      <c r="C87" s="58" t="s">
        <v>38</v>
      </c>
      <c r="D87" s="20" t="s">
        <v>0</v>
      </c>
      <c r="E87" s="12" t="s">
        <v>12</v>
      </c>
      <c r="F87" s="12" t="s">
        <v>1</v>
      </c>
      <c r="G87" s="12" t="s">
        <v>2</v>
      </c>
      <c r="H87" s="12" t="s">
        <v>3</v>
      </c>
      <c r="I87" s="12" t="s">
        <v>4</v>
      </c>
      <c r="J87" s="13" t="s">
        <v>30</v>
      </c>
    </row>
    <row r="88" spans="1:10" ht="12.75">
      <c r="A88" s="62" t="s">
        <v>33</v>
      </c>
      <c r="B88" s="59" t="s">
        <v>35</v>
      </c>
      <c r="C88" s="59" t="s">
        <v>39</v>
      </c>
      <c r="D88" s="21" t="s">
        <v>6</v>
      </c>
      <c r="E88" s="15" t="s">
        <v>13</v>
      </c>
      <c r="F88" s="15" t="s">
        <v>1</v>
      </c>
      <c r="G88" s="15" t="s">
        <v>9</v>
      </c>
      <c r="H88" s="15" t="s">
        <v>5</v>
      </c>
      <c r="I88" s="15" t="s">
        <v>14</v>
      </c>
      <c r="J88" s="16" t="s">
        <v>31</v>
      </c>
    </row>
    <row r="89" spans="1:10" ht="12.75">
      <c r="A89" s="63"/>
      <c r="B89" s="60" t="s">
        <v>36</v>
      </c>
      <c r="C89" s="60" t="s">
        <v>40</v>
      </c>
      <c r="D89" s="22" t="s">
        <v>7</v>
      </c>
      <c r="E89" s="18" t="s">
        <v>15</v>
      </c>
      <c r="F89" s="18" t="s">
        <v>8</v>
      </c>
      <c r="G89" s="18" t="s">
        <v>97</v>
      </c>
      <c r="H89" s="18" t="s">
        <v>10</v>
      </c>
      <c r="I89" s="18" t="s">
        <v>238</v>
      </c>
      <c r="J89" s="19" t="s">
        <v>32</v>
      </c>
    </row>
    <row r="90" spans="1:10" ht="12.75">
      <c r="A90" s="106">
        <v>7</v>
      </c>
      <c r="B90" s="69" t="str">
        <f>'Ne spel 1R'!B90</f>
        <v>Hoogland Dennis</v>
      </c>
      <c r="C90" s="72">
        <f>'Ne spel 1R'!C90</f>
        <v>35</v>
      </c>
      <c r="D90" s="72" t="str">
        <f>'Sessie 7,8,9'!B24</f>
        <v>Roest Michael</v>
      </c>
      <c r="E90" s="4">
        <f>'Sessie 7,8,9'!E25</f>
        <v>1</v>
      </c>
      <c r="F90" s="4">
        <f>'Sessie 7,8,9'!F25</f>
        <v>35</v>
      </c>
      <c r="G90" s="4">
        <f>'Sessie 7,8,9'!G25</f>
        <v>31</v>
      </c>
      <c r="H90" s="6">
        <f>'Sessie 7,8,9'!H25</f>
        <v>1.1240322580645163</v>
      </c>
      <c r="I90" s="4">
        <f>'Sessie 7,8,9'!I25</f>
        <v>5</v>
      </c>
      <c r="J90" s="152">
        <f>'Sessie 7,8,9'!J25</f>
        <v>100</v>
      </c>
    </row>
    <row r="91" spans="1:10" ht="12.75">
      <c r="A91" s="17">
        <v>7</v>
      </c>
      <c r="B91" s="68" t="str">
        <f>B90</f>
        <v>Hoogland Dennis</v>
      </c>
      <c r="C91" s="71">
        <f>C90</f>
        <v>35</v>
      </c>
      <c r="D91" s="73" t="str">
        <f>'Sessie 7,8,9'!B60</f>
        <v>Seibeld Ramon</v>
      </c>
      <c r="E91" s="8">
        <f>'Sessie 7,8,9'!E59</f>
        <v>1</v>
      </c>
      <c r="F91" s="8">
        <f>'Sessie 7,8,9'!F59</f>
        <v>35</v>
      </c>
      <c r="G91" s="8">
        <f>'Sessie 7,8,9'!G59</f>
        <v>25</v>
      </c>
      <c r="H91" s="10">
        <f>'Sessie 7,8,9'!H59</f>
        <v>1.395</v>
      </c>
      <c r="I91" s="8">
        <f>'Sessie 7,8,9'!I59</f>
        <v>9</v>
      </c>
      <c r="J91" s="57">
        <f>'Sessie 7,8,9'!J59</f>
        <v>100</v>
      </c>
    </row>
    <row r="92" spans="1:10" ht="12.75">
      <c r="A92" s="285" t="s">
        <v>235</v>
      </c>
      <c r="B92" s="255"/>
      <c r="C92" s="255"/>
      <c r="D92" s="256"/>
      <c r="E92" s="110">
        <f>SUM(E90:E91)</f>
        <v>2</v>
      </c>
      <c r="F92" s="110">
        <f>SUM(F90:F91)</f>
        <v>70</v>
      </c>
      <c r="G92" s="110">
        <f>SUM(G90:G91)</f>
        <v>56</v>
      </c>
      <c r="H92" s="111">
        <f>F92/G92-0.005</f>
        <v>1.245</v>
      </c>
      <c r="I92" s="110">
        <f>MAX(I90:I91)</f>
        <v>9</v>
      </c>
      <c r="J92" s="7">
        <f>SUM(J90:J91)</f>
        <v>200</v>
      </c>
    </row>
    <row r="93" spans="2:4" ht="6.75" customHeight="1">
      <c r="B93" s="55"/>
      <c r="C93" s="55"/>
      <c r="D93" s="74"/>
    </row>
    <row r="94" spans="1:10" ht="12.75">
      <c r="A94" s="61"/>
      <c r="B94" s="58" t="s">
        <v>34</v>
      </c>
      <c r="C94" s="58" t="s">
        <v>38</v>
      </c>
      <c r="D94" s="20" t="s">
        <v>0</v>
      </c>
      <c r="E94" s="12" t="s">
        <v>12</v>
      </c>
      <c r="F94" s="12" t="s">
        <v>1</v>
      </c>
      <c r="G94" s="12" t="s">
        <v>2</v>
      </c>
      <c r="H94" s="12" t="s">
        <v>3</v>
      </c>
      <c r="I94" s="12" t="s">
        <v>4</v>
      </c>
      <c r="J94" s="13" t="s">
        <v>30</v>
      </c>
    </row>
    <row r="95" spans="1:10" ht="12.75">
      <c r="A95" s="62" t="s">
        <v>33</v>
      </c>
      <c r="B95" s="59" t="s">
        <v>35</v>
      </c>
      <c r="C95" s="59" t="s">
        <v>39</v>
      </c>
      <c r="D95" s="21" t="s">
        <v>6</v>
      </c>
      <c r="E95" s="15" t="s">
        <v>13</v>
      </c>
      <c r="F95" s="15" t="s">
        <v>1</v>
      </c>
      <c r="G95" s="15" t="s">
        <v>9</v>
      </c>
      <c r="H95" s="15" t="s">
        <v>5</v>
      </c>
      <c r="I95" s="15" t="s">
        <v>14</v>
      </c>
      <c r="J95" s="16" t="s">
        <v>31</v>
      </c>
    </row>
    <row r="96" spans="1:10" ht="12.75">
      <c r="A96" s="63"/>
      <c r="B96" s="60" t="s">
        <v>36</v>
      </c>
      <c r="C96" s="60" t="s">
        <v>40</v>
      </c>
      <c r="D96" s="22" t="s">
        <v>7</v>
      </c>
      <c r="E96" s="18" t="s">
        <v>15</v>
      </c>
      <c r="F96" s="18" t="s">
        <v>8</v>
      </c>
      <c r="G96" s="18" t="s">
        <v>97</v>
      </c>
      <c r="H96" s="18" t="s">
        <v>10</v>
      </c>
      <c r="I96" s="18" t="s">
        <v>238</v>
      </c>
      <c r="J96" s="19" t="s">
        <v>32</v>
      </c>
    </row>
    <row r="97" spans="1:10" ht="12.75">
      <c r="A97" s="106">
        <v>8</v>
      </c>
      <c r="B97" s="69" t="str">
        <f>'Ne spel 1R'!B97</f>
        <v>Marriott Bradley</v>
      </c>
      <c r="C97" s="72">
        <f>'Ne spel 1R'!C97</f>
        <v>33</v>
      </c>
      <c r="D97" s="72" t="str">
        <f>'Sessie 7,8,9'!B56</f>
        <v>Van Hoeck Tim</v>
      </c>
      <c r="E97" s="4">
        <f>'Sessie 7,8,9'!E57</f>
        <v>0</v>
      </c>
      <c r="F97" s="4">
        <f>'Sessie 7,8,9'!F57</f>
        <v>10</v>
      </c>
      <c r="G97" s="4">
        <f>'Sessie 7,8,9'!G57</f>
        <v>17</v>
      </c>
      <c r="H97" s="6">
        <f>'Sessie 7,8,9'!H57</f>
        <v>0.5832352941176471</v>
      </c>
      <c r="I97" s="4">
        <f>'Sessie 7,8,9'!I57</f>
        <v>4</v>
      </c>
      <c r="J97" s="152">
        <f>'Sessie 7,8,9'!J57</f>
        <v>30.303030303030305</v>
      </c>
    </row>
    <row r="98" spans="1:10" ht="12.75">
      <c r="A98" s="17">
        <v>8</v>
      </c>
      <c r="B98" s="68" t="str">
        <f>B97</f>
        <v>Marriott Bradley</v>
      </c>
      <c r="C98" s="71">
        <f>C97</f>
        <v>33</v>
      </c>
      <c r="D98" s="73" t="str">
        <f>'Sessie 10,11,12'!B38</f>
        <v>Schramm Anika</v>
      </c>
      <c r="E98" s="8">
        <f>'Sessie 10,11,12'!E37</f>
        <v>0</v>
      </c>
      <c r="F98" s="8">
        <f>'Sessie 10,11,12'!F37</f>
        <v>22</v>
      </c>
      <c r="G98" s="8">
        <f>'Sessie 10,11,12'!G37</f>
        <v>26</v>
      </c>
      <c r="H98" s="10">
        <f>'Sessie 10,11,12'!H37</f>
        <v>0.8411538461538461</v>
      </c>
      <c r="I98" s="8">
        <f>'Sessie 10,11,12'!I37</f>
        <v>7</v>
      </c>
      <c r="J98" s="57">
        <f>'Sessie 10,11,12'!J37</f>
        <v>66.66666666666666</v>
      </c>
    </row>
    <row r="99" spans="1:10" ht="12.75">
      <c r="A99" s="285" t="s">
        <v>235</v>
      </c>
      <c r="B99" s="255"/>
      <c r="C99" s="255"/>
      <c r="D99" s="256"/>
      <c r="E99" s="110">
        <f>SUM(E97:E98)</f>
        <v>0</v>
      </c>
      <c r="F99" s="110">
        <f>SUM(F97:F98)</f>
        <v>32</v>
      </c>
      <c r="G99" s="110">
        <f>SUM(G97:G98)</f>
        <v>43</v>
      </c>
      <c r="H99" s="111">
        <f>F99/G99-0.005</f>
        <v>0.7391860465116279</v>
      </c>
      <c r="I99" s="110">
        <f>MAX(I97:I98)</f>
        <v>7</v>
      </c>
      <c r="J99" s="7">
        <f>SUM(J97:J98)</f>
        <v>96.96969696969697</v>
      </c>
    </row>
    <row r="100" spans="2:4" ht="6.75" customHeight="1">
      <c r="B100" s="55"/>
      <c r="C100" s="55"/>
      <c r="D100" s="74"/>
    </row>
    <row r="101" spans="2:4" ht="5.25" customHeight="1">
      <c r="B101" s="55"/>
      <c r="C101" s="55"/>
      <c r="D101" s="74"/>
    </row>
    <row r="102" ht="12.75">
      <c r="A102" s="64"/>
    </row>
    <row r="103" spans="1:10" ht="15.75">
      <c r="A103" s="288" t="s">
        <v>194</v>
      </c>
      <c r="B103" s="263"/>
      <c r="C103" s="263"/>
      <c r="D103" s="263"/>
      <c r="E103" s="263"/>
      <c r="F103" s="263"/>
      <c r="G103" s="263"/>
      <c r="H103" s="263"/>
      <c r="I103" s="263"/>
      <c r="J103" s="261"/>
    </row>
    <row r="104" spans="1:10" ht="12.75">
      <c r="A104" s="61"/>
      <c r="B104" s="291" t="s">
        <v>34</v>
      </c>
      <c r="C104" s="292"/>
      <c r="D104" s="20" t="s">
        <v>43</v>
      </c>
      <c r="E104" s="12" t="s">
        <v>12</v>
      </c>
      <c r="F104" s="12" t="s">
        <v>1</v>
      </c>
      <c r="G104" s="12" t="s">
        <v>2</v>
      </c>
      <c r="H104" s="12" t="s">
        <v>3</v>
      </c>
      <c r="I104" s="12" t="s">
        <v>4</v>
      </c>
      <c r="J104" s="13" t="s">
        <v>30</v>
      </c>
    </row>
    <row r="105" spans="1:10" ht="12.75">
      <c r="A105" s="62" t="s">
        <v>33</v>
      </c>
      <c r="B105" s="293" t="s">
        <v>35</v>
      </c>
      <c r="C105" s="294"/>
      <c r="D105" s="21" t="s">
        <v>45</v>
      </c>
      <c r="E105" s="15" t="s">
        <v>13</v>
      </c>
      <c r="F105" s="15" t="s">
        <v>1</v>
      </c>
      <c r="G105" s="15" t="s">
        <v>9</v>
      </c>
      <c r="H105" s="15" t="s">
        <v>5</v>
      </c>
      <c r="I105" s="15" t="s">
        <v>14</v>
      </c>
      <c r="J105" s="16" t="s">
        <v>31</v>
      </c>
    </row>
    <row r="106" spans="1:10" ht="12.75">
      <c r="A106" s="63"/>
      <c r="B106" s="295" t="s">
        <v>36</v>
      </c>
      <c r="C106" s="296"/>
      <c r="D106" s="22" t="s">
        <v>44</v>
      </c>
      <c r="E106" s="18" t="s">
        <v>15</v>
      </c>
      <c r="F106" s="18" t="s">
        <v>8</v>
      </c>
      <c r="G106" s="18" t="s">
        <v>97</v>
      </c>
      <c r="H106" s="18" t="s">
        <v>10</v>
      </c>
      <c r="I106" s="18" t="s">
        <v>238</v>
      </c>
      <c r="J106" s="19" t="s">
        <v>32</v>
      </c>
    </row>
    <row r="107" spans="1:10" ht="12.75">
      <c r="A107" s="66">
        <v>1</v>
      </c>
      <c r="B107" s="147" t="str">
        <f>'Ne spel 1R'!B107:C107</f>
        <v>Snellen Hans jr.</v>
      </c>
      <c r="C107" s="148"/>
      <c r="D107" s="114">
        <f>'Ne spel 1R'!D107</f>
        <v>160</v>
      </c>
      <c r="E107" s="4">
        <f aca="true" t="shared" si="0" ref="E107:J107">E22</f>
        <v>0</v>
      </c>
      <c r="F107" s="4">
        <f t="shared" si="0"/>
        <v>182</v>
      </c>
      <c r="G107" s="4">
        <f t="shared" si="0"/>
        <v>31</v>
      </c>
      <c r="H107" s="6">
        <f t="shared" si="0"/>
        <v>5.865967741935484</v>
      </c>
      <c r="I107" s="4">
        <f t="shared" si="0"/>
        <v>49</v>
      </c>
      <c r="J107" s="38">
        <f t="shared" si="0"/>
        <v>113.75</v>
      </c>
    </row>
    <row r="108" spans="1:10" ht="12.75">
      <c r="A108" s="107">
        <v>2</v>
      </c>
      <c r="B108" s="143" t="str">
        <f>'Ne spel 1R'!B108:C108</f>
        <v>van den Hooff Stephan</v>
      </c>
      <c r="C108" s="144"/>
      <c r="D108" s="114">
        <f>'Ne spel 1R'!D108</f>
        <v>120</v>
      </c>
      <c r="E108" s="5">
        <f aca="true" t="shared" si="1" ref="E108:J108">E29</f>
        <v>2</v>
      </c>
      <c r="F108" s="5">
        <f t="shared" si="1"/>
        <v>201</v>
      </c>
      <c r="G108" s="5">
        <f t="shared" si="1"/>
        <v>24</v>
      </c>
      <c r="H108" s="9">
        <f t="shared" si="1"/>
        <v>8.37</v>
      </c>
      <c r="I108" s="5">
        <f t="shared" si="1"/>
        <v>30</v>
      </c>
      <c r="J108" s="56">
        <f t="shared" si="1"/>
        <v>167.5</v>
      </c>
    </row>
    <row r="109" spans="1:10" ht="12.75">
      <c r="A109" s="106">
        <v>3</v>
      </c>
      <c r="B109" s="143" t="str">
        <f>'Ne spel 1R'!B109:C109</f>
        <v>Bongers Joey</v>
      </c>
      <c r="C109" s="144"/>
      <c r="D109" s="114">
        <f>'Ne spel 1R'!D109</f>
        <v>90</v>
      </c>
      <c r="E109" s="4">
        <f aca="true" t="shared" si="2" ref="E109:J109">E36</f>
        <v>2</v>
      </c>
      <c r="F109" s="4">
        <f t="shared" si="2"/>
        <v>175</v>
      </c>
      <c r="G109" s="4">
        <f t="shared" si="2"/>
        <v>33</v>
      </c>
      <c r="H109" s="6">
        <f t="shared" si="2"/>
        <v>5.298030303030303</v>
      </c>
      <c r="I109" s="4">
        <f t="shared" si="2"/>
        <v>21</v>
      </c>
      <c r="J109" s="152">
        <f t="shared" si="2"/>
        <v>194.44444444444446</v>
      </c>
    </row>
    <row r="110" spans="1:10" ht="12.75">
      <c r="A110" s="107">
        <v>4</v>
      </c>
      <c r="B110" s="143" t="str">
        <f>'Ne spel 1R'!B110:C110</f>
        <v>Schuurmans Jasper</v>
      </c>
      <c r="C110" s="144"/>
      <c r="D110" s="114">
        <f>'Ne spel 1R'!D110</f>
        <v>70</v>
      </c>
      <c r="E110" s="5">
        <f aca="true" t="shared" si="3" ref="E110:J110">E43</f>
        <v>4</v>
      </c>
      <c r="F110" s="5">
        <f t="shared" si="3"/>
        <v>140</v>
      </c>
      <c r="G110" s="5">
        <f t="shared" si="3"/>
        <v>30</v>
      </c>
      <c r="H110" s="9">
        <f t="shared" si="3"/>
        <v>4.661666666666667</v>
      </c>
      <c r="I110" s="5">
        <f t="shared" si="3"/>
        <v>12</v>
      </c>
      <c r="J110" s="56">
        <f t="shared" si="3"/>
        <v>200</v>
      </c>
    </row>
    <row r="111" spans="1:10" ht="12.75">
      <c r="A111" s="106">
        <v>5</v>
      </c>
      <c r="B111" s="143" t="str">
        <f>'Ne spel 1R'!B111:C111</f>
        <v>Reutelingsperger Roy</v>
      </c>
      <c r="C111" s="144"/>
      <c r="D111" s="114">
        <f>'Ne spel 1R'!D111</f>
        <v>70</v>
      </c>
      <c r="E111" s="4">
        <f aca="true" t="shared" si="4" ref="E111:J111">E50</f>
        <v>0</v>
      </c>
      <c r="F111" s="4">
        <f t="shared" si="4"/>
        <v>128</v>
      </c>
      <c r="G111" s="4">
        <f t="shared" si="4"/>
        <v>64</v>
      </c>
      <c r="H111" s="6">
        <f t="shared" si="4"/>
        <v>1.995</v>
      </c>
      <c r="I111" s="4">
        <f t="shared" si="4"/>
        <v>10</v>
      </c>
      <c r="J111" s="152">
        <f t="shared" si="4"/>
        <v>182.85714285714283</v>
      </c>
    </row>
    <row r="112" spans="1:10" ht="12.75">
      <c r="A112" s="107">
        <v>6</v>
      </c>
      <c r="B112" s="143" t="str">
        <f>'Ne spel 1R'!B112:C112</f>
        <v>Glissenaar Silvy</v>
      </c>
      <c r="C112" s="144"/>
      <c r="D112" s="114">
        <f>'Ne spel 1R'!D112</f>
        <v>50</v>
      </c>
      <c r="E112" s="5">
        <f aca="true" t="shared" si="5" ref="E112:J112">E85</f>
        <v>2</v>
      </c>
      <c r="F112" s="5">
        <f t="shared" si="5"/>
        <v>84</v>
      </c>
      <c r="G112" s="5">
        <f t="shared" si="5"/>
        <v>26</v>
      </c>
      <c r="H112" s="9">
        <f t="shared" si="5"/>
        <v>3.225769230769231</v>
      </c>
      <c r="I112" s="5">
        <f t="shared" si="5"/>
        <v>14</v>
      </c>
      <c r="J112" s="56">
        <f t="shared" si="5"/>
        <v>168</v>
      </c>
    </row>
    <row r="113" spans="1:10" ht="12.75">
      <c r="A113" s="106">
        <v>7</v>
      </c>
      <c r="B113" s="143" t="str">
        <f>'Ne spel 1R'!B113:C113</f>
        <v>Hoogland Dennis</v>
      </c>
      <c r="C113" s="144"/>
      <c r="D113" s="114">
        <f>'Ne spel 1R'!D113</f>
        <v>35</v>
      </c>
      <c r="E113" s="4">
        <f aca="true" t="shared" si="6" ref="E113:J113">E92</f>
        <v>2</v>
      </c>
      <c r="F113" s="4">
        <f t="shared" si="6"/>
        <v>70</v>
      </c>
      <c r="G113" s="4">
        <f t="shared" si="6"/>
        <v>56</v>
      </c>
      <c r="H113" s="6">
        <f t="shared" si="6"/>
        <v>1.245</v>
      </c>
      <c r="I113" s="4">
        <f t="shared" si="6"/>
        <v>9</v>
      </c>
      <c r="J113" s="152">
        <f t="shared" si="6"/>
        <v>200</v>
      </c>
    </row>
    <row r="114" spans="1:10" ht="12.75">
      <c r="A114" s="17">
        <v>8</v>
      </c>
      <c r="B114" s="145" t="str">
        <f>'Ne spel 1R'!B114:C114</f>
        <v>Marriott Bradley</v>
      </c>
      <c r="C114" s="146"/>
      <c r="D114" s="114">
        <f>'Ne spel 1R'!D114</f>
        <v>33</v>
      </c>
      <c r="E114" s="8">
        <f aca="true" t="shared" si="7" ref="E114:J114">E99</f>
        <v>0</v>
      </c>
      <c r="F114" s="8">
        <f t="shared" si="7"/>
        <v>32</v>
      </c>
      <c r="G114" s="8">
        <f t="shared" si="7"/>
        <v>43</v>
      </c>
      <c r="H114" s="10">
        <f t="shared" si="7"/>
        <v>0.7391860465116279</v>
      </c>
      <c r="I114" s="8">
        <f t="shared" si="7"/>
        <v>7</v>
      </c>
      <c r="J114" s="57">
        <f t="shared" si="7"/>
        <v>96.96969696969697</v>
      </c>
    </row>
    <row r="115" spans="1:10" ht="12.75">
      <c r="A115" s="285" t="s">
        <v>235</v>
      </c>
      <c r="B115" s="255"/>
      <c r="C115" s="255"/>
      <c r="D115" s="256"/>
      <c r="E115" s="110">
        <f>SUM(E107:E114)</f>
        <v>12</v>
      </c>
      <c r="F115" s="110">
        <f>SUM(F107:F114)</f>
        <v>1012</v>
      </c>
      <c r="G115" s="110">
        <f>SUM(G107:G114)</f>
        <v>307</v>
      </c>
      <c r="H115" s="111">
        <f>F115/G115</f>
        <v>3.2964169381107493</v>
      </c>
      <c r="I115" s="110">
        <f>MAX(I107:I114)</f>
        <v>49</v>
      </c>
      <c r="J115" s="7">
        <f>SUM(J107:J114)</f>
        <v>1323.5212842712842</v>
      </c>
    </row>
    <row r="116" spans="1:10" s="167" customFormat="1" ht="12.75">
      <c r="A116" s="273" t="s">
        <v>76</v>
      </c>
      <c r="B116" s="274"/>
      <c r="C116" s="274"/>
      <c r="D116" s="274"/>
      <c r="E116" s="274"/>
      <c r="F116" s="275"/>
      <c r="G116" s="275"/>
      <c r="H116" s="279" t="s">
        <v>75</v>
      </c>
      <c r="I116" s="280"/>
      <c r="J116" s="281"/>
    </row>
    <row r="117" spans="1:10" ht="12.75">
      <c r="A117" s="276"/>
      <c r="B117" s="277"/>
      <c r="C117" s="277"/>
      <c r="D117" s="277"/>
      <c r="E117" s="277"/>
      <c r="F117" s="278"/>
      <c r="G117" s="278"/>
      <c r="H117" s="282"/>
      <c r="I117" s="283"/>
      <c r="J117" s="284"/>
    </row>
    <row r="120" spans="1:8" s="29" customFormat="1" ht="12">
      <c r="A120" s="185"/>
      <c r="B120" s="64"/>
      <c r="C120" s="64"/>
      <c r="D120" s="64"/>
      <c r="E120" s="64"/>
      <c r="F120" s="64"/>
      <c r="G120" s="64"/>
      <c r="H120" s="64"/>
    </row>
  </sheetData>
  <sheetProtection/>
  <mergeCells count="31">
    <mergeCell ref="A99:D99"/>
    <mergeCell ref="A7:B7"/>
    <mergeCell ref="A8:J8"/>
    <mergeCell ref="A1:J2"/>
    <mergeCell ref="A3:J4"/>
    <mergeCell ref="A5:J6"/>
    <mergeCell ref="A64:J65"/>
    <mergeCell ref="A15:C15"/>
    <mergeCell ref="A36:D36"/>
    <mergeCell ref="A43:D43"/>
    <mergeCell ref="A116:G117"/>
    <mergeCell ref="H116:J117"/>
    <mergeCell ref="A103:J103"/>
    <mergeCell ref="B104:C104"/>
    <mergeCell ref="B105:C105"/>
    <mergeCell ref="B106:C106"/>
    <mergeCell ref="A115:D115"/>
    <mergeCell ref="A92:D92"/>
    <mergeCell ref="C7:H7"/>
    <mergeCell ref="D12:J14"/>
    <mergeCell ref="A22:D22"/>
    <mergeCell ref="A29:D29"/>
    <mergeCell ref="A78:C78"/>
    <mergeCell ref="D75:J77"/>
    <mergeCell ref="A85:D85"/>
    <mergeCell ref="A50:D50"/>
    <mergeCell ref="A70:B70"/>
    <mergeCell ref="C70:H70"/>
    <mergeCell ref="A71:J71"/>
    <mergeCell ref="A66:J67"/>
    <mergeCell ref="A68:J69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J63"/>
  <sheetViews>
    <sheetView view="pageLayout" zoomScaleNormal="90" workbookViewId="0" topLeftCell="A13">
      <selection activeCell="I55" sqref="I55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28125" style="0" customWidth="1"/>
    <col min="4" max="4" width="17.7109375" style="0" customWidth="1"/>
    <col min="5" max="5" width="5.8515625" style="0" customWidth="1"/>
    <col min="6" max="6" width="9.140625" style="0" customWidth="1"/>
    <col min="7" max="7" width="9.421875" style="0" customWidth="1"/>
    <col min="8" max="8" width="12.57421875" style="0" customWidth="1"/>
    <col min="9" max="9" width="12.140625" style="0" customWidth="1"/>
    <col min="10" max="10" width="10.42187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ht="17.25" customHeight="1">
      <c r="H12" t="s">
        <v>195</v>
      </c>
    </row>
    <row r="14" spans="1:10" ht="12.75">
      <c r="A14" s="260" t="s">
        <v>223</v>
      </c>
      <c r="B14" s="261"/>
      <c r="C14" s="262" t="s">
        <v>37</v>
      </c>
      <c r="D14" s="263"/>
      <c r="E14" s="65">
        <v>1</v>
      </c>
      <c r="J14" s="67"/>
    </row>
    <row r="15" spans="1:10" ht="12.75">
      <c r="A15" s="61"/>
      <c r="B15" s="58" t="s">
        <v>34</v>
      </c>
      <c r="C15" s="58" t="s">
        <v>38</v>
      </c>
      <c r="D15" s="20" t="s">
        <v>28</v>
      </c>
      <c r="E15" s="12" t="s">
        <v>12</v>
      </c>
      <c r="F15" s="12" t="s">
        <v>1</v>
      </c>
      <c r="G15" s="12" t="s">
        <v>2</v>
      </c>
      <c r="H15" s="12" t="s">
        <v>3</v>
      </c>
      <c r="I15" s="12" t="s">
        <v>4</v>
      </c>
      <c r="J15" s="13" t="s">
        <v>30</v>
      </c>
    </row>
    <row r="16" spans="1:10" ht="12.75">
      <c r="A16" s="62" t="s">
        <v>33</v>
      </c>
      <c r="B16" s="59" t="s">
        <v>35</v>
      </c>
      <c r="C16" s="59" t="s">
        <v>39</v>
      </c>
      <c r="D16" s="21" t="s">
        <v>29</v>
      </c>
      <c r="E16" s="15" t="s">
        <v>13</v>
      </c>
      <c r="F16" s="15" t="s">
        <v>1</v>
      </c>
      <c r="G16" s="15" t="s">
        <v>9</v>
      </c>
      <c r="H16" s="15" t="s">
        <v>5</v>
      </c>
      <c r="I16" s="15" t="s">
        <v>14</v>
      </c>
      <c r="J16" s="16" t="s">
        <v>31</v>
      </c>
    </row>
    <row r="17" spans="1:10" ht="12.75">
      <c r="A17" s="63"/>
      <c r="B17" s="60" t="s">
        <v>36</v>
      </c>
      <c r="C17" s="60" t="s">
        <v>40</v>
      </c>
      <c r="D17" s="22" t="s">
        <v>28</v>
      </c>
      <c r="E17" s="18" t="s">
        <v>15</v>
      </c>
      <c r="F17" s="18" t="s">
        <v>8</v>
      </c>
      <c r="G17" s="18" t="s">
        <v>97</v>
      </c>
      <c r="H17" s="18" t="s">
        <v>10</v>
      </c>
      <c r="I17" s="18" t="s">
        <v>238</v>
      </c>
      <c r="J17" s="19" t="s">
        <v>32</v>
      </c>
    </row>
    <row r="18" spans="1:10" ht="12.75">
      <c r="A18" s="120">
        <f>'Be spelers'!A101</f>
        <v>8</v>
      </c>
      <c r="B18" s="123" t="str">
        <f>'Be spelers'!B101</f>
        <v>Van Hoeck Tim</v>
      </c>
      <c r="C18" s="122">
        <f>'Be spelers'!C101</f>
        <v>65</v>
      </c>
      <c r="D18" s="72" t="s">
        <v>47</v>
      </c>
      <c r="E18" s="204">
        <v>0</v>
      </c>
      <c r="F18" s="204">
        <v>54</v>
      </c>
      <c r="G18" s="204">
        <v>18</v>
      </c>
      <c r="H18" s="6">
        <f>F18/G18-0.005</f>
        <v>2.995</v>
      </c>
      <c r="I18" s="204">
        <v>15</v>
      </c>
      <c r="J18" s="117">
        <f>F18/C18*100</f>
        <v>83.07692307692308</v>
      </c>
    </row>
    <row r="19" spans="1:10" ht="12.75">
      <c r="A19" s="121">
        <f>'Du spelers'!A101</f>
        <v>8</v>
      </c>
      <c r="B19" s="124" t="str">
        <f>'Du spelers'!B101</f>
        <v>Schramm Anika</v>
      </c>
      <c r="C19" s="113">
        <f>'Du spelers'!C101</f>
        <v>44</v>
      </c>
      <c r="D19" s="73" t="s">
        <v>48</v>
      </c>
      <c r="E19" s="205">
        <v>2</v>
      </c>
      <c r="F19" s="205">
        <v>44</v>
      </c>
      <c r="G19" s="205">
        <v>18</v>
      </c>
      <c r="H19" s="10">
        <f>F19/G19-0.005</f>
        <v>2.4394444444444447</v>
      </c>
      <c r="I19" s="205">
        <v>9</v>
      </c>
      <c r="J19" s="118">
        <f>F19/C19*100</f>
        <v>100</v>
      </c>
    </row>
    <row r="20" spans="2:10" ht="5.25" customHeight="1">
      <c r="B20" s="55"/>
      <c r="C20" s="55"/>
      <c r="D20" s="74"/>
      <c r="J20" s="136"/>
    </row>
    <row r="21" spans="1:10" ht="12.75">
      <c r="A21" s="120">
        <f>'Be spelers'!A92</f>
        <v>7</v>
      </c>
      <c r="B21" s="123" t="str">
        <f>'Be spelers'!B92</f>
        <v>Roest Michael</v>
      </c>
      <c r="C21" s="122">
        <f>'Be spelers'!C92</f>
        <v>70</v>
      </c>
      <c r="D21" s="75" t="s">
        <v>47</v>
      </c>
      <c r="E21" s="206">
        <v>2</v>
      </c>
      <c r="F21" s="206">
        <v>70</v>
      </c>
      <c r="G21" s="206">
        <v>14</v>
      </c>
      <c r="H21" s="44">
        <f>F21/G21-0.005</f>
        <v>4.995</v>
      </c>
      <c r="I21" s="206">
        <v>23</v>
      </c>
      <c r="J21" s="117">
        <f>F21/C21*100</f>
        <v>100</v>
      </c>
    </row>
    <row r="22" spans="1:10" ht="12.75">
      <c r="A22" s="121">
        <f>'Ne spelers'!A92</f>
        <v>7</v>
      </c>
      <c r="B22" s="124" t="str">
        <f>'Ne spelers'!B92</f>
        <v>Hoogland Dennis</v>
      </c>
      <c r="C22" s="113">
        <f>'Ne spelers'!C92</f>
        <v>35</v>
      </c>
      <c r="D22" s="73" t="s">
        <v>50</v>
      </c>
      <c r="E22" s="205">
        <v>0</v>
      </c>
      <c r="F22" s="205">
        <v>15</v>
      </c>
      <c r="G22" s="205">
        <v>14</v>
      </c>
      <c r="H22" s="10">
        <f>F22/G22-0.005</f>
        <v>1.0664285714285715</v>
      </c>
      <c r="I22" s="205">
        <v>3</v>
      </c>
      <c r="J22" s="118">
        <f>F22/C22*100</f>
        <v>42.857142857142854</v>
      </c>
    </row>
    <row r="23" spans="2:10" ht="5.25" customHeight="1">
      <c r="B23" s="55"/>
      <c r="C23" s="55"/>
      <c r="D23" s="74"/>
      <c r="J23" s="136"/>
    </row>
    <row r="24" spans="1:10" ht="12.75">
      <c r="A24" s="120">
        <f>'Du spelers'!A83</f>
        <v>6</v>
      </c>
      <c r="B24" s="123" t="str">
        <f>'Du spelers'!B83</f>
        <v>Blondeel Lukas</v>
      </c>
      <c r="C24" s="122">
        <f>'Du spelers'!C83</f>
        <v>100</v>
      </c>
      <c r="D24" s="75" t="s">
        <v>48</v>
      </c>
      <c r="E24" s="206">
        <v>2</v>
      </c>
      <c r="F24" s="206">
        <v>100</v>
      </c>
      <c r="G24" s="206">
        <v>10</v>
      </c>
      <c r="H24" s="44">
        <f>F24/G24-0.005</f>
        <v>9.995</v>
      </c>
      <c r="I24" s="206">
        <v>34</v>
      </c>
      <c r="J24" s="117">
        <f>F24/C24*100</f>
        <v>100</v>
      </c>
    </row>
    <row r="25" spans="1:10" ht="12.75">
      <c r="A25" s="121">
        <f>'Ne spelers'!A83</f>
        <v>6</v>
      </c>
      <c r="B25" s="124" t="str">
        <f>'Ne spelers'!B83</f>
        <v>Glissenaar Silvy</v>
      </c>
      <c r="C25" s="113">
        <f>'Ne spelers'!C83</f>
        <v>50</v>
      </c>
      <c r="D25" s="73" t="s">
        <v>50</v>
      </c>
      <c r="E25" s="205">
        <v>0</v>
      </c>
      <c r="F25" s="205">
        <v>26</v>
      </c>
      <c r="G25" s="205">
        <v>10</v>
      </c>
      <c r="H25" s="10">
        <f>F25/G25-0.005</f>
        <v>2.595</v>
      </c>
      <c r="I25" s="205">
        <v>8</v>
      </c>
      <c r="J25" s="118">
        <f>F25/C25*100</f>
        <v>52</v>
      </c>
    </row>
    <row r="26" spans="2:10" ht="5.25" customHeight="1">
      <c r="B26" s="55"/>
      <c r="C26" s="55"/>
      <c r="D26" s="74"/>
      <c r="J26" s="136"/>
    </row>
    <row r="27" spans="1:10" ht="12.75">
      <c r="A27" s="120">
        <f>'Be spelers'!A56</f>
        <v>5</v>
      </c>
      <c r="B27" s="123" t="str">
        <f>'Be spelers'!B56</f>
        <v>Godfroid Amalric</v>
      </c>
      <c r="C27" s="122">
        <f>'Be spelers'!C56</f>
        <v>85</v>
      </c>
      <c r="D27" s="75" t="s">
        <v>47</v>
      </c>
      <c r="E27" s="206">
        <v>0</v>
      </c>
      <c r="F27" s="206">
        <v>45</v>
      </c>
      <c r="G27" s="206">
        <v>17</v>
      </c>
      <c r="H27" s="44">
        <f>F27/G27-0.005</f>
        <v>2.642058823529412</v>
      </c>
      <c r="I27" s="206">
        <v>16</v>
      </c>
      <c r="J27" s="117">
        <f>F27/C27*100</f>
        <v>52.94117647058824</v>
      </c>
    </row>
    <row r="28" spans="1:10" ht="12.75">
      <c r="A28" s="121">
        <f>'Du spelers'!A56</f>
        <v>5</v>
      </c>
      <c r="B28" s="124" t="str">
        <f>'Du spelers'!B56</f>
        <v>Back Marcel</v>
      </c>
      <c r="C28" s="113">
        <f>'Du spelers'!C56</f>
        <v>110</v>
      </c>
      <c r="D28" s="73" t="s">
        <v>48</v>
      </c>
      <c r="E28" s="205">
        <v>2</v>
      </c>
      <c r="F28" s="205">
        <v>110</v>
      </c>
      <c r="G28" s="205">
        <v>17</v>
      </c>
      <c r="H28" s="10">
        <f>F28/G28-0.005</f>
        <v>6.465588235294118</v>
      </c>
      <c r="I28" s="205">
        <v>18</v>
      </c>
      <c r="J28" s="118">
        <f>F28/C28*100</f>
        <v>100</v>
      </c>
    </row>
    <row r="29" ht="15.75" customHeight="1"/>
    <row r="30" spans="1:10" ht="12.75">
      <c r="A30" s="260" t="s">
        <v>224</v>
      </c>
      <c r="B30" s="261"/>
      <c r="C30" s="262" t="s">
        <v>37</v>
      </c>
      <c r="D30" s="263"/>
      <c r="E30" s="65">
        <v>2</v>
      </c>
      <c r="J30" s="67"/>
    </row>
    <row r="31" spans="1:10" ht="12.75">
      <c r="A31" s="61"/>
      <c r="B31" s="58" t="s">
        <v>34</v>
      </c>
      <c r="C31" s="58" t="s">
        <v>38</v>
      </c>
      <c r="D31" s="20" t="s">
        <v>28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29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28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120">
        <f>'Be spelers'!A47</f>
        <v>4</v>
      </c>
      <c r="B34" s="123" t="str">
        <f>'Be spelers'!B47</f>
        <v>Dresselaers Geoffrey</v>
      </c>
      <c r="C34" s="122">
        <f>'Be spelers'!C47</f>
        <v>140</v>
      </c>
      <c r="D34" s="75" t="s">
        <v>47</v>
      </c>
      <c r="E34" s="206">
        <v>0</v>
      </c>
      <c r="F34" s="206">
        <v>115</v>
      </c>
      <c r="G34" s="206">
        <v>17</v>
      </c>
      <c r="H34" s="44">
        <f>F34/G34-0.005</f>
        <v>6.759705882352941</v>
      </c>
      <c r="I34" s="206">
        <v>24</v>
      </c>
      <c r="J34" s="117">
        <f>F34/C34*100</f>
        <v>82.14285714285714</v>
      </c>
    </row>
    <row r="35" spans="1:10" ht="12.75">
      <c r="A35" s="121">
        <f>'Ne spelers'!A47</f>
        <v>4</v>
      </c>
      <c r="B35" s="124" t="str">
        <f>'Ne spelers'!B47</f>
        <v>Schuurmans Jasper</v>
      </c>
      <c r="C35" s="113">
        <f>'Ne spelers'!C47</f>
        <v>70</v>
      </c>
      <c r="D35" s="73" t="s">
        <v>50</v>
      </c>
      <c r="E35" s="205">
        <v>2</v>
      </c>
      <c r="F35" s="205">
        <v>70</v>
      </c>
      <c r="G35" s="205">
        <v>17</v>
      </c>
      <c r="H35" s="10">
        <f>F35/G35-0.005</f>
        <v>4.112647058823529</v>
      </c>
      <c r="I35" s="205">
        <v>14</v>
      </c>
      <c r="J35" s="118">
        <f>F35/C35*100</f>
        <v>100</v>
      </c>
    </row>
    <row r="36" spans="2:10" ht="5.25" customHeight="1">
      <c r="B36" s="55"/>
      <c r="C36" s="55"/>
      <c r="D36" s="74"/>
      <c r="J36" s="136"/>
    </row>
    <row r="37" spans="1:10" ht="12.75">
      <c r="A37" s="120">
        <f>'Du spelers'!A38</f>
        <v>3</v>
      </c>
      <c r="B37" s="123" t="str">
        <f>'Du spelers'!B38</f>
        <v>Kather Torben</v>
      </c>
      <c r="C37" s="122">
        <f>'Du spelers'!C38</f>
        <v>160</v>
      </c>
      <c r="D37" s="75" t="s">
        <v>48</v>
      </c>
      <c r="E37" s="206">
        <v>2</v>
      </c>
      <c r="F37" s="206">
        <v>160</v>
      </c>
      <c r="G37" s="206">
        <v>12</v>
      </c>
      <c r="H37" s="44">
        <f>F37/G37-0.005</f>
        <v>13.328333333333333</v>
      </c>
      <c r="I37" s="206">
        <v>39</v>
      </c>
      <c r="J37" s="117">
        <f>F37/C37*100</f>
        <v>100</v>
      </c>
    </row>
    <row r="38" spans="1:10" ht="12.75">
      <c r="A38" s="121">
        <f>'Ne spelers'!A38</f>
        <v>3</v>
      </c>
      <c r="B38" s="124" t="str">
        <f>'Ne spelers'!B38</f>
        <v>Bongers Joey</v>
      </c>
      <c r="C38" s="113">
        <f>'Ne spelers'!C38</f>
        <v>90</v>
      </c>
      <c r="D38" s="73" t="s">
        <v>50</v>
      </c>
      <c r="E38" s="205">
        <v>0</v>
      </c>
      <c r="F38" s="205">
        <v>80</v>
      </c>
      <c r="G38" s="205">
        <v>12</v>
      </c>
      <c r="H38" s="10">
        <f>F38/G38-0.005</f>
        <v>6.661666666666667</v>
      </c>
      <c r="I38" s="205">
        <v>20</v>
      </c>
      <c r="J38" s="118">
        <f>F38/C38*100</f>
        <v>88.88888888888889</v>
      </c>
    </row>
    <row r="39" spans="2:10" ht="5.25" customHeight="1">
      <c r="B39" s="55"/>
      <c r="C39" s="55"/>
      <c r="D39" s="74"/>
      <c r="J39" s="136"/>
    </row>
    <row r="40" spans="1:10" ht="12.75">
      <c r="A40" s="120">
        <f>'Be spelers'!A29</f>
        <v>2</v>
      </c>
      <c r="B40" s="123" t="str">
        <f>'Be spelers'!B29</f>
        <v>Dieu Gérôme</v>
      </c>
      <c r="C40" s="122">
        <f>'Be spelers'!C29</f>
        <v>160</v>
      </c>
      <c r="D40" s="75" t="s">
        <v>47</v>
      </c>
      <c r="E40" s="206">
        <v>0</v>
      </c>
      <c r="F40" s="206">
        <v>120</v>
      </c>
      <c r="G40" s="206">
        <v>13</v>
      </c>
      <c r="H40" s="44">
        <f>F40/G40-0.005</f>
        <v>9.22576923076923</v>
      </c>
      <c r="I40" s="206">
        <v>44</v>
      </c>
      <c r="J40" s="117">
        <f>F40/C40*100</f>
        <v>75</v>
      </c>
    </row>
    <row r="41" spans="1:10" ht="12.75">
      <c r="A41" s="121">
        <f>'Du spelers'!A29</f>
        <v>2</v>
      </c>
      <c r="B41" s="124" t="str">
        <f>'Du spelers'!B29</f>
        <v>Blondeel Simon</v>
      </c>
      <c r="C41" s="113">
        <f>'Du spelers'!C29</f>
        <v>200</v>
      </c>
      <c r="D41" s="73" t="s">
        <v>48</v>
      </c>
      <c r="E41" s="205">
        <v>2</v>
      </c>
      <c r="F41" s="205">
        <v>200</v>
      </c>
      <c r="G41" s="205">
        <v>13</v>
      </c>
      <c r="H41" s="10">
        <f>F41/G41-0.005</f>
        <v>15.379615384615384</v>
      </c>
      <c r="I41" s="205">
        <v>57</v>
      </c>
      <c r="J41" s="118">
        <f>F41/C41*100</f>
        <v>100</v>
      </c>
    </row>
    <row r="42" spans="2:10" ht="5.25" customHeight="1">
      <c r="B42" s="55"/>
      <c r="C42" s="55"/>
      <c r="D42" s="74"/>
      <c r="J42" s="136"/>
    </row>
    <row r="43" spans="1:10" ht="12.75">
      <c r="A43" s="120">
        <f>'Be spelers'!A20</f>
        <v>1</v>
      </c>
      <c r="B43" s="123" t="str">
        <f>'Be spelers'!B20</f>
        <v>Van Hees Stef</v>
      </c>
      <c r="C43" s="122">
        <f>'Be spelers'!C20</f>
        <v>200</v>
      </c>
      <c r="D43" s="75" t="s">
        <v>49</v>
      </c>
      <c r="E43" s="206">
        <v>0</v>
      </c>
      <c r="F43" s="206">
        <v>89</v>
      </c>
      <c r="G43" s="206">
        <v>18</v>
      </c>
      <c r="H43" s="44">
        <f>F43/G43-0.005</f>
        <v>4.939444444444445</v>
      </c>
      <c r="I43" s="206">
        <v>13</v>
      </c>
      <c r="J43" s="117">
        <f>F43/C43*100</f>
        <v>44.5</v>
      </c>
    </row>
    <row r="44" spans="1:10" ht="12.75">
      <c r="A44" s="121">
        <f>'Ne spelers'!A20</f>
        <v>1</v>
      </c>
      <c r="B44" s="124" t="str">
        <f>'Ne spelers'!B20</f>
        <v>Snellen Hans jr.</v>
      </c>
      <c r="C44" s="113">
        <f>'Ne spelers'!C20</f>
        <v>160</v>
      </c>
      <c r="D44" s="73" t="s">
        <v>50</v>
      </c>
      <c r="E44" s="205">
        <v>2</v>
      </c>
      <c r="F44" s="205">
        <v>160</v>
      </c>
      <c r="G44" s="205">
        <v>18</v>
      </c>
      <c r="H44" s="10">
        <f>F44/G44-0.005</f>
        <v>8.883888888888889</v>
      </c>
      <c r="I44" s="205">
        <v>45</v>
      </c>
      <c r="J44" s="118">
        <f>F44/C44*100</f>
        <v>100</v>
      </c>
    </row>
    <row r="45" ht="15.75" customHeight="1"/>
    <row r="46" spans="1:10" ht="12.75">
      <c r="A46" s="260" t="s">
        <v>225</v>
      </c>
      <c r="B46" s="261"/>
      <c r="C46" s="262" t="s">
        <v>37</v>
      </c>
      <c r="D46" s="263"/>
      <c r="E46" s="65">
        <v>3</v>
      </c>
      <c r="J46" s="67"/>
    </row>
    <row r="47" spans="1:10" ht="12.75">
      <c r="A47" s="61"/>
      <c r="B47" s="58" t="s">
        <v>34</v>
      </c>
      <c r="C47" s="58" t="s">
        <v>38</v>
      </c>
      <c r="D47" s="20" t="s">
        <v>28</v>
      </c>
      <c r="E47" s="12" t="s">
        <v>12</v>
      </c>
      <c r="F47" s="12" t="s">
        <v>1</v>
      </c>
      <c r="G47" s="12" t="s">
        <v>2</v>
      </c>
      <c r="H47" s="12" t="s">
        <v>3</v>
      </c>
      <c r="I47" s="12" t="s">
        <v>4</v>
      </c>
      <c r="J47" s="13" t="s">
        <v>30</v>
      </c>
    </row>
    <row r="48" spans="1:10" ht="12.75">
      <c r="A48" s="62" t="s">
        <v>33</v>
      </c>
      <c r="B48" s="59" t="s">
        <v>35</v>
      </c>
      <c r="C48" s="59" t="s">
        <v>39</v>
      </c>
      <c r="D48" s="21" t="s">
        <v>29</v>
      </c>
      <c r="E48" s="15" t="s">
        <v>13</v>
      </c>
      <c r="F48" s="15" t="s">
        <v>1</v>
      </c>
      <c r="G48" s="15" t="s">
        <v>9</v>
      </c>
      <c r="H48" s="15" t="s">
        <v>5</v>
      </c>
      <c r="I48" s="15" t="s">
        <v>14</v>
      </c>
      <c r="J48" s="16" t="s">
        <v>31</v>
      </c>
    </row>
    <row r="49" spans="1:10" ht="12.75">
      <c r="A49" s="63"/>
      <c r="B49" s="60" t="s">
        <v>36</v>
      </c>
      <c r="C49" s="60" t="s">
        <v>40</v>
      </c>
      <c r="D49" s="22" t="s">
        <v>28</v>
      </c>
      <c r="E49" s="18" t="s">
        <v>15</v>
      </c>
      <c r="F49" s="18" t="s">
        <v>8</v>
      </c>
      <c r="G49" s="18" t="s">
        <v>97</v>
      </c>
      <c r="H49" s="18" t="s">
        <v>10</v>
      </c>
      <c r="I49" s="18" t="s">
        <v>238</v>
      </c>
      <c r="J49" s="19" t="s">
        <v>32</v>
      </c>
    </row>
    <row r="50" spans="1:10" ht="12.75">
      <c r="A50" s="130">
        <f>'Ne spelers'!A92</f>
        <v>7</v>
      </c>
      <c r="B50" s="123" t="str">
        <f>'Ne spelers'!B92</f>
        <v>Hoogland Dennis</v>
      </c>
      <c r="C50" s="119">
        <f>'Ne spelers'!C92</f>
        <v>35</v>
      </c>
      <c r="D50" s="75" t="s">
        <v>50</v>
      </c>
      <c r="E50" s="206">
        <v>2</v>
      </c>
      <c r="F50" s="206">
        <v>35</v>
      </c>
      <c r="G50" s="206">
        <v>25</v>
      </c>
      <c r="H50" s="44">
        <f>F50/G50-0.005</f>
        <v>1.395</v>
      </c>
      <c r="I50" s="206">
        <v>8</v>
      </c>
      <c r="J50" s="117">
        <f>F50/C50*100</f>
        <v>100</v>
      </c>
    </row>
    <row r="51" spans="1:10" ht="12.75">
      <c r="A51" s="131">
        <f>'Du spelers'!A92</f>
        <v>7</v>
      </c>
      <c r="B51" s="52" t="str">
        <f>'Du spelers'!B92</f>
        <v>Seibeld Ramon</v>
      </c>
      <c r="C51" s="52">
        <f>'Du spelers'!C92</f>
        <v>75</v>
      </c>
      <c r="D51" s="73" t="s">
        <v>48</v>
      </c>
      <c r="E51" s="205">
        <v>0</v>
      </c>
      <c r="F51" s="205">
        <v>69</v>
      </c>
      <c r="G51" s="205">
        <v>25</v>
      </c>
      <c r="H51" s="10">
        <f>F51/G51-0.005</f>
        <v>2.755</v>
      </c>
      <c r="I51" s="205">
        <v>26</v>
      </c>
      <c r="J51" s="118">
        <f>F51/C51*100</f>
        <v>92</v>
      </c>
    </row>
    <row r="52" spans="2:10" ht="5.25" customHeight="1">
      <c r="B52" s="55"/>
      <c r="C52" s="55"/>
      <c r="D52" s="74"/>
      <c r="J52" s="136"/>
    </row>
    <row r="53" spans="1:10" ht="12.75">
      <c r="A53" s="120">
        <f>'Be spelers'!A101</f>
        <v>8</v>
      </c>
      <c r="B53" s="123" t="str">
        <f>'Be spelers'!B101</f>
        <v>Van Hoeck Tim</v>
      </c>
      <c r="C53" s="122">
        <f>'Be spelers'!C101</f>
        <v>65</v>
      </c>
      <c r="D53" s="75" t="s">
        <v>47</v>
      </c>
      <c r="E53" s="206">
        <v>2</v>
      </c>
      <c r="F53" s="206">
        <v>65</v>
      </c>
      <c r="G53" s="206">
        <v>23</v>
      </c>
      <c r="H53" s="44">
        <f>F53/G53-0.005</f>
        <v>2.8210869565217394</v>
      </c>
      <c r="I53" s="206">
        <v>11</v>
      </c>
      <c r="J53" s="117">
        <f>F53/C53*100</f>
        <v>100</v>
      </c>
    </row>
    <row r="54" spans="1:10" ht="12.75">
      <c r="A54" s="121">
        <f>'Ne spelers'!A101</f>
        <v>8</v>
      </c>
      <c r="B54" s="124" t="str">
        <f>'Ne spelers'!B101</f>
        <v>Marriott Bradley</v>
      </c>
      <c r="C54" s="113">
        <f>'Ne spelers'!C101</f>
        <v>33</v>
      </c>
      <c r="D54" s="73" t="s">
        <v>50</v>
      </c>
      <c r="E54" s="205">
        <v>0</v>
      </c>
      <c r="F54" s="205">
        <v>26</v>
      </c>
      <c r="G54" s="205">
        <v>23</v>
      </c>
      <c r="H54" s="10">
        <f>F54/G54-0.005</f>
        <v>1.1254347826086957</v>
      </c>
      <c r="I54" s="205">
        <v>5</v>
      </c>
      <c r="J54" s="118">
        <f>F54/C54*100</f>
        <v>78.78787878787878</v>
      </c>
    </row>
    <row r="55" spans="2:10" ht="5.25" customHeight="1">
      <c r="B55" s="55"/>
      <c r="C55" s="55"/>
      <c r="D55" s="74"/>
      <c r="J55" s="136"/>
    </row>
    <row r="56" spans="1:10" ht="12.75">
      <c r="A56" s="120">
        <f>'Be spelers'!A56</f>
        <v>5</v>
      </c>
      <c r="B56" s="123" t="str">
        <f>'Be spelers'!B56</f>
        <v>Godfroid Amalric</v>
      </c>
      <c r="C56" s="122">
        <f>'Be spelers'!C56</f>
        <v>85</v>
      </c>
      <c r="D56" s="75" t="s">
        <v>47</v>
      </c>
      <c r="E56" s="206">
        <v>0</v>
      </c>
      <c r="F56" s="206">
        <v>66</v>
      </c>
      <c r="G56" s="206">
        <v>27</v>
      </c>
      <c r="H56" s="44">
        <f>F56/G56-0.005</f>
        <v>2.4394444444444447</v>
      </c>
      <c r="I56" s="206">
        <v>7</v>
      </c>
      <c r="J56" s="117">
        <f>F56/C56*100</f>
        <v>77.64705882352942</v>
      </c>
    </row>
    <row r="57" spans="1:10" ht="12.75">
      <c r="A57" s="121">
        <f>'Ne spelers'!A56</f>
        <v>5</v>
      </c>
      <c r="B57" s="124" t="str">
        <f>'Ne spelers'!B56</f>
        <v>Reutelingsperger Roy</v>
      </c>
      <c r="C57" s="113">
        <f>'Ne spelers'!C56</f>
        <v>70</v>
      </c>
      <c r="D57" s="73" t="s">
        <v>50</v>
      </c>
      <c r="E57" s="205">
        <v>2</v>
      </c>
      <c r="F57" s="205">
        <v>70</v>
      </c>
      <c r="G57" s="205">
        <v>27</v>
      </c>
      <c r="H57" s="10">
        <f>F57/G57-0.005</f>
        <v>2.5875925925925927</v>
      </c>
      <c r="I57" s="205">
        <v>13</v>
      </c>
      <c r="J57" s="118">
        <f>F57/C57*100</f>
        <v>100</v>
      </c>
    </row>
    <row r="58" spans="2:10" ht="5.25" customHeight="1">
      <c r="B58" s="55"/>
      <c r="C58" s="55"/>
      <c r="D58" s="74"/>
      <c r="J58" s="136"/>
    </row>
    <row r="59" spans="1:10" ht="12.75">
      <c r="A59" s="120">
        <f>'Be spelers'!A83</f>
        <v>6</v>
      </c>
      <c r="B59" s="123" t="str">
        <f>'Be spelers'!B83</f>
        <v>Eelen Bryan</v>
      </c>
      <c r="C59" s="122">
        <f>'Be spelers'!C83</f>
        <v>70</v>
      </c>
      <c r="D59" s="75" t="s">
        <v>47</v>
      </c>
      <c r="E59" s="206">
        <v>2</v>
      </c>
      <c r="F59" s="206">
        <v>70</v>
      </c>
      <c r="G59" s="206">
        <v>15</v>
      </c>
      <c r="H59" s="44">
        <f>F59/G59-0.005</f>
        <v>4.661666666666667</v>
      </c>
      <c r="I59" s="206">
        <v>17</v>
      </c>
      <c r="J59" s="117">
        <f>F59/C59*100</f>
        <v>100</v>
      </c>
    </row>
    <row r="60" spans="1:10" ht="12.75">
      <c r="A60" s="121">
        <f>'Du spelers'!A83</f>
        <v>6</v>
      </c>
      <c r="B60" s="124" t="str">
        <f>'Du spelers'!B83</f>
        <v>Blondeel Lukas</v>
      </c>
      <c r="C60" s="113">
        <f>'Du spelers'!C83</f>
        <v>100</v>
      </c>
      <c r="D60" s="73" t="s">
        <v>48</v>
      </c>
      <c r="E60" s="205">
        <v>0</v>
      </c>
      <c r="F60" s="205">
        <v>96</v>
      </c>
      <c r="G60" s="205">
        <v>15</v>
      </c>
      <c r="H60" s="10">
        <f>F60/G60-0.005</f>
        <v>6.3950000000000005</v>
      </c>
      <c r="I60" s="205">
        <v>29</v>
      </c>
      <c r="J60" s="118">
        <f>F60/C60*100</f>
        <v>96</v>
      </c>
    </row>
    <row r="61" ht="5.25" customHeight="1"/>
    <row r="63" spans="1:8" s="29" customFormat="1" ht="12">
      <c r="A63" s="185"/>
      <c r="B63" s="64"/>
      <c r="C63" s="64"/>
      <c r="D63" s="64"/>
      <c r="E63" s="64"/>
      <c r="F63" s="64"/>
      <c r="G63" s="64"/>
      <c r="H63" s="64"/>
    </row>
  </sheetData>
  <sheetProtection/>
  <mergeCells count="12">
    <mergeCell ref="A46:B46"/>
    <mergeCell ref="C46:D46"/>
    <mergeCell ref="A7:B7"/>
    <mergeCell ref="A8:J8"/>
    <mergeCell ref="A14:B14"/>
    <mergeCell ref="C7:H7"/>
    <mergeCell ref="C14:D14"/>
    <mergeCell ref="A1:J2"/>
    <mergeCell ref="A3:J4"/>
    <mergeCell ref="A5:J6"/>
    <mergeCell ref="A30:B30"/>
    <mergeCell ref="C30:D30"/>
  </mergeCells>
  <printOptions horizontalCentered="1" verticalCentered="1"/>
  <pageMargins left="0.1968503937007874" right="0.03937007874015748" top="0.31496062992125984" bottom="0.31496062992125984" header="0.11811023622047245" footer="0.5118110236220472"/>
  <pageSetup fitToHeight="1" fitToWidth="1" horizontalDpi="300" verticalDpi="300" orientation="portrait" paperSize="9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21"/>
  <dimension ref="A1:L52"/>
  <sheetViews>
    <sheetView zoomScale="104" zoomScaleNormal="104" zoomScalePageLayoutView="0" workbookViewId="0" topLeftCell="A1">
      <selection activeCell="A7" sqref="A7"/>
    </sheetView>
  </sheetViews>
  <sheetFormatPr defaultColWidth="11.421875" defaultRowHeight="12.75"/>
  <cols>
    <col min="1" max="1" width="23.7109375" style="193" customWidth="1"/>
    <col min="2" max="2" width="21.7109375" style="193" customWidth="1"/>
    <col min="3" max="3" width="6.57421875" style="193" customWidth="1"/>
    <col min="4" max="4" width="9.421875" style="193" customWidth="1"/>
    <col min="5" max="5" width="7.421875" style="193" customWidth="1"/>
    <col min="6" max="6" width="9.8515625" style="193" customWidth="1"/>
    <col min="7" max="7" width="12.28125" style="193" customWidth="1"/>
    <col min="8" max="8" width="9.7109375" style="193" customWidth="1"/>
    <col min="9" max="16384" width="9.140625" style="193" customWidth="1"/>
  </cols>
  <sheetData>
    <row r="1" spans="1:8" ht="12.75" customHeight="1">
      <c r="A1" s="259" t="s">
        <v>179</v>
      </c>
      <c r="B1" s="259"/>
      <c r="C1" s="259"/>
      <c r="D1" s="259"/>
      <c r="E1" s="259"/>
      <c r="F1" s="259"/>
      <c r="G1" s="259"/>
      <c r="H1" s="259"/>
    </row>
    <row r="2" spans="1:8" ht="12.75" customHeight="1">
      <c r="A2" s="259"/>
      <c r="B2" s="259"/>
      <c r="C2" s="259"/>
      <c r="D2" s="259"/>
      <c r="E2" s="259"/>
      <c r="F2" s="259"/>
      <c r="G2" s="259"/>
      <c r="H2" s="259"/>
    </row>
    <row r="3" spans="1:8" ht="12.75" customHeight="1">
      <c r="A3" s="259" t="s">
        <v>180</v>
      </c>
      <c r="B3" s="259"/>
      <c r="C3" s="259"/>
      <c r="D3" s="259"/>
      <c r="E3" s="259"/>
      <c r="F3" s="259"/>
      <c r="G3" s="259"/>
      <c r="H3" s="259"/>
    </row>
    <row r="4" spans="1:8" ht="12.75" customHeight="1">
      <c r="A4" s="259"/>
      <c r="B4" s="259"/>
      <c r="C4" s="259"/>
      <c r="D4" s="259"/>
      <c r="E4" s="259"/>
      <c r="F4" s="259"/>
      <c r="G4" s="259"/>
      <c r="H4" s="259"/>
    </row>
    <row r="5" spans="1:8" ht="12.75" customHeight="1">
      <c r="A5" s="259" t="s">
        <v>181</v>
      </c>
      <c r="B5" s="259"/>
      <c r="C5" s="259"/>
      <c r="D5" s="259"/>
      <c r="E5" s="259"/>
      <c r="F5" s="259"/>
      <c r="G5" s="259"/>
      <c r="H5" s="259"/>
    </row>
    <row r="6" spans="1:8" ht="12.75" customHeight="1">
      <c r="A6" s="259"/>
      <c r="B6" s="259"/>
      <c r="C6" s="259"/>
      <c r="D6" s="259"/>
      <c r="E6" s="259"/>
      <c r="F6" s="259"/>
      <c r="G6" s="259"/>
      <c r="H6" s="259"/>
    </row>
    <row r="7" spans="1:8" s="187" customFormat="1" ht="16.5" thickBot="1">
      <c r="A7" s="1" t="s">
        <v>98</v>
      </c>
      <c r="B7" s="308" t="s">
        <v>185</v>
      </c>
      <c r="C7" s="308"/>
      <c r="D7" s="308"/>
      <c r="E7" s="308"/>
      <c r="F7" s="308"/>
      <c r="H7" s="2">
        <v>2006</v>
      </c>
    </row>
    <row r="8" spans="1:8" s="187" customFormat="1" ht="6" customHeight="1" thickTop="1">
      <c r="A8" s="234"/>
      <c r="B8" s="235"/>
      <c r="C8" s="235"/>
      <c r="D8" s="235"/>
      <c r="E8" s="235"/>
      <c r="F8" s="235"/>
      <c r="G8" s="235"/>
      <c r="H8" s="236"/>
    </row>
    <row r="9" spans="1:8" s="187" customFormat="1" ht="21.75" customHeight="1">
      <c r="A9" s="237" t="s">
        <v>101</v>
      </c>
      <c r="B9" s="238"/>
      <c r="C9" s="238"/>
      <c r="D9" s="238"/>
      <c r="E9" s="238"/>
      <c r="F9" s="238"/>
      <c r="G9" s="238"/>
      <c r="H9" s="239"/>
    </row>
    <row r="10" spans="1:8" s="187" customFormat="1" ht="5.25" customHeight="1" thickBot="1">
      <c r="A10" s="240"/>
      <c r="B10" s="241"/>
      <c r="C10" s="241"/>
      <c r="D10" s="241"/>
      <c r="E10" s="241"/>
      <c r="F10" s="241"/>
      <c r="G10" s="241"/>
      <c r="H10" s="242"/>
    </row>
    <row r="11" s="187" customFormat="1" ht="6.75" customHeight="1" thickTop="1"/>
    <row r="12" spans="1:10" s="187" customFormat="1" ht="12.75">
      <c r="A12" s="367" t="s">
        <v>100</v>
      </c>
      <c r="B12" s="368"/>
      <c r="C12" s="368"/>
      <c r="D12" s="3"/>
      <c r="E12" s="367" t="s">
        <v>99</v>
      </c>
      <c r="F12" s="368"/>
      <c r="G12" s="368"/>
      <c r="H12" s="368"/>
      <c r="I12" s="3"/>
      <c r="J12" s="3"/>
    </row>
    <row r="13" spans="1:8" s="187" customFormat="1" ht="9.75" customHeight="1">
      <c r="A13" s="3"/>
      <c r="B13" s="3"/>
      <c r="D13" s="3"/>
      <c r="E13" s="3"/>
      <c r="F13" s="3"/>
      <c r="G13" s="3"/>
      <c r="H13" s="3"/>
    </row>
    <row r="14" spans="1:8" s="188" customFormat="1" ht="24.75" customHeight="1">
      <c r="A14" s="364" t="s">
        <v>27</v>
      </c>
      <c r="B14" s="365"/>
      <c r="C14" s="365"/>
      <c r="D14" s="365"/>
      <c r="E14" s="365"/>
      <c r="F14" s="365"/>
      <c r="G14" s="365"/>
      <c r="H14" s="366"/>
    </row>
    <row r="15" spans="1:8" s="187" customFormat="1" ht="16.5" customHeight="1">
      <c r="A15" s="189"/>
      <c r="B15" s="186"/>
      <c r="C15" s="186"/>
      <c r="D15" s="186"/>
      <c r="E15" s="186"/>
      <c r="F15" s="186"/>
      <c r="G15" s="186"/>
      <c r="H15" s="186"/>
    </row>
    <row r="16" spans="1:3" ht="18.75">
      <c r="A16" s="190" t="s">
        <v>131</v>
      </c>
      <c r="B16" s="191"/>
      <c r="C16" s="192"/>
    </row>
    <row r="17" spans="1:3" ht="18" customHeight="1">
      <c r="A17" s="55"/>
      <c r="B17" s="187"/>
      <c r="C17" s="192"/>
    </row>
    <row r="18" spans="1:6" s="197" customFormat="1" ht="15">
      <c r="A18" s="194" t="s">
        <v>82</v>
      </c>
      <c r="B18" s="195" t="s">
        <v>124</v>
      </c>
      <c r="C18" s="192"/>
      <c r="D18" s="196">
        <v>225</v>
      </c>
      <c r="F18" s="198"/>
    </row>
    <row r="19" spans="1:6" s="197" customFormat="1" ht="15">
      <c r="A19" s="194" t="s">
        <v>83</v>
      </c>
      <c r="B19" s="195" t="s">
        <v>125</v>
      </c>
      <c r="C19" s="192"/>
      <c r="D19" s="196">
        <v>200</v>
      </c>
      <c r="F19" s="198"/>
    </row>
    <row r="20" spans="1:6" s="197" customFormat="1" ht="15">
      <c r="A20" s="194" t="s">
        <v>84</v>
      </c>
      <c r="B20" s="195" t="s">
        <v>126</v>
      </c>
      <c r="C20" s="192"/>
      <c r="D20" s="196">
        <v>160</v>
      </c>
      <c r="F20" s="198"/>
    </row>
    <row r="21" spans="1:6" s="197" customFormat="1" ht="15">
      <c r="A21" s="194" t="s">
        <v>85</v>
      </c>
      <c r="B21" s="195" t="s">
        <v>96</v>
      </c>
      <c r="C21" s="192"/>
      <c r="D21" s="196">
        <v>120</v>
      </c>
      <c r="F21" s="198"/>
    </row>
    <row r="22" spans="1:6" s="197" customFormat="1" ht="15">
      <c r="A22" s="194" t="s">
        <v>86</v>
      </c>
      <c r="B22" s="195" t="s">
        <v>127</v>
      </c>
      <c r="C22" s="192"/>
      <c r="D22" s="196">
        <v>100</v>
      </c>
      <c r="F22" s="198"/>
    </row>
    <row r="23" spans="1:6" s="197" customFormat="1" ht="15">
      <c r="A23" s="194" t="s">
        <v>87</v>
      </c>
      <c r="B23" s="195" t="s">
        <v>128</v>
      </c>
      <c r="C23" s="192"/>
      <c r="D23" s="196">
        <v>65</v>
      </c>
      <c r="F23" s="198"/>
    </row>
    <row r="24" spans="1:6" s="197" customFormat="1" ht="15">
      <c r="A24" s="194" t="s">
        <v>88</v>
      </c>
      <c r="B24" s="195" t="s">
        <v>129</v>
      </c>
      <c r="C24" s="192"/>
      <c r="D24" s="196">
        <v>47</v>
      </c>
      <c r="F24" s="198"/>
    </row>
    <row r="25" spans="1:6" s="197" customFormat="1" ht="15">
      <c r="A25" s="194" t="s">
        <v>89</v>
      </c>
      <c r="B25" s="195" t="s">
        <v>130</v>
      </c>
      <c r="C25" s="192"/>
      <c r="D25" s="196">
        <v>38</v>
      </c>
      <c r="F25" s="198"/>
    </row>
    <row r="26" spans="1:6" s="187" customFormat="1" ht="13.5">
      <c r="A26" s="55"/>
      <c r="B26" s="192"/>
      <c r="C26" s="192"/>
      <c r="D26" s="199"/>
      <c r="F26" s="200"/>
    </row>
    <row r="27" spans="1:3" ht="13.5">
      <c r="A27" s="55"/>
      <c r="B27" s="187"/>
      <c r="C27" s="192"/>
    </row>
    <row r="28" spans="1:3" ht="18.75">
      <c r="A28" s="190" t="s">
        <v>132</v>
      </c>
      <c r="B28" s="191"/>
      <c r="C28" s="192"/>
    </row>
    <row r="29" spans="1:12" ht="18" customHeight="1">
      <c r="A29" s="55"/>
      <c r="B29" s="187"/>
      <c r="C29" s="192"/>
      <c r="L29" s="197"/>
    </row>
    <row r="30" spans="1:6" s="197" customFormat="1" ht="15">
      <c r="A30" s="194" t="s">
        <v>82</v>
      </c>
      <c r="B30" s="195" t="s">
        <v>102</v>
      </c>
      <c r="C30" s="192"/>
      <c r="D30" s="196">
        <v>350</v>
      </c>
      <c r="F30" s="198" t="s">
        <v>103</v>
      </c>
    </row>
    <row r="31" spans="1:6" s="197" customFormat="1" ht="15">
      <c r="A31" s="194" t="s">
        <v>83</v>
      </c>
      <c r="B31" s="195" t="s">
        <v>104</v>
      </c>
      <c r="C31" s="192"/>
      <c r="D31" s="196">
        <v>160</v>
      </c>
      <c r="F31" s="198" t="s">
        <v>105</v>
      </c>
    </row>
    <row r="32" spans="1:6" s="197" customFormat="1" ht="15">
      <c r="A32" s="194" t="s">
        <v>84</v>
      </c>
      <c r="B32" s="195" t="s">
        <v>191</v>
      </c>
      <c r="C32" s="192"/>
      <c r="D32" s="196">
        <v>150</v>
      </c>
      <c r="F32" s="198" t="s">
        <v>192</v>
      </c>
    </row>
    <row r="33" spans="1:6" s="197" customFormat="1" ht="15">
      <c r="A33" s="194" t="s">
        <v>85</v>
      </c>
      <c r="B33" s="195" t="s">
        <v>106</v>
      </c>
      <c r="C33" s="192"/>
      <c r="D33" s="196">
        <v>130</v>
      </c>
      <c r="F33" s="198" t="s">
        <v>105</v>
      </c>
    </row>
    <row r="34" spans="1:6" s="197" customFormat="1" ht="15">
      <c r="A34" s="194" t="s">
        <v>86</v>
      </c>
      <c r="B34" s="195" t="s">
        <v>107</v>
      </c>
      <c r="C34" s="192"/>
      <c r="D34" s="196">
        <v>110</v>
      </c>
      <c r="F34" s="198" t="s">
        <v>108</v>
      </c>
    </row>
    <row r="35" spans="1:6" s="197" customFormat="1" ht="15">
      <c r="A35" s="194" t="s">
        <v>87</v>
      </c>
      <c r="B35" s="195" t="s">
        <v>109</v>
      </c>
      <c r="C35" s="192"/>
      <c r="D35" s="196">
        <v>70</v>
      </c>
      <c r="F35" s="198" t="s">
        <v>110</v>
      </c>
    </row>
    <row r="36" spans="1:6" s="197" customFormat="1" ht="15">
      <c r="A36" s="194" t="s">
        <v>88</v>
      </c>
      <c r="B36" s="195" t="s">
        <v>111</v>
      </c>
      <c r="C36" s="192"/>
      <c r="D36" s="196">
        <v>70</v>
      </c>
      <c r="F36" s="198" t="s">
        <v>114</v>
      </c>
    </row>
    <row r="37" spans="1:6" s="197" customFormat="1" ht="15">
      <c r="A37" s="194" t="s">
        <v>89</v>
      </c>
      <c r="B37" s="195" t="s">
        <v>112</v>
      </c>
      <c r="C37" s="192"/>
      <c r="D37" s="196">
        <v>59</v>
      </c>
      <c r="F37" s="198" t="s">
        <v>113</v>
      </c>
    </row>
    <row r="38" spans="1:6" s="187" customFormat="1" ht="13.5">
      <c r="A38" s="55"/>
      <c r="B38" s="192"/>
      <c r="C38" s="192"/>
      <c r="D38" s="199"/>
      <c r="F38" s="200"/>
    </row>
    <row r="39" spans="1:3" ht="13.5">
      <c r="A39" s="55"/>
      <c r="B39" s="187"/>
      <c r="C39" s="192"/>
    </row>
    <row r="40" spans="1:3" ht="18.75">
      <c r="A40" s="190" t="s">
        <v>133</v>
      </c>
      <c r="B40" s="191"/>
      <c r="C40" s="192"/>
    </row>
    <row r="41" spans="1:3" ht="18" customHeight="1">
      <c r="A41" s="55"/>
      <c r="B41" s="187"/>
      <c r="C41" s="192"/>
    </row>
    <row r="42" spans="1:6" s="197" customFormat="1" ht="15">
      <c r="A42" s="194" t="s">
        <v>82</v>
      </c>
      <c r="B42" s="195" t="s">
        <v>90</v>
      </c>
      <c r="C42" s="192"/>
      <c r="D42" s="196">
        <v>300</v>
      </c>
      <c r="F42" s="198" t="s">
        <v>91</v>
      </c>
    </row>
    <row r="43" spans="1:6" s="197" customFormat="1" ht="15">
      <c r="A43" s="194" t="s">
        <v>83</v>
      </c>
      <c r="B43" s="195" t="s">
        <v>94</v>
      </c>
      <c r="C43" s="192"/>
      <c r="D43" s="196">
        <v>275</v>
      </c>
      <c r="F43" s="198" t="s">
        <v>115</v>
      </c>
    </row>
    <row r="44" spans="1:6" s="197" customFormat="1" ht="15">
      <c r="A44" s="194" t="s">
        <v>84</v>
      </c>
      <c r="B44" s="195" t="s">
        <v>116</v>
      </c>
      <c r="C44" s="192"/>
      <c r="D44" s="196">
        <v>180</v>
      </c>
      <c r="F44" s="198" t="s">
        <v>115</v>
      </c>
    </row>
    <row r="45" spans="1:6" s="197" customFormat="1" ht="15">
      <c r="A45" s="194" t="s">
        <v>85</v>
      </c>
      <c r="B45" s="195" t="s">
        <v>92</v>
      </c>
      <c r="C45" s="192"/>
      <c r="D45" s="196">
        <v>150</v>
      </c>
      <c r="F45" s="198" t="s">
        <v>93</v>
      </c>
    </row>
    <row r="46" spans="1:6" s="197" customFormat="1" ht="15">
      <c r="A46" s="194" t="s">
        <v>86</v>
      </c>
      <c r="B46" s="195" t="s">
        <v>117</v>
      </c>
      <c r="C46" s="192"/>
      <c r="D46" s="196">
        <v>130</v>
      </c>
      <c r="F46" s="198" t="s">
        <v>118</v>
      </c>
    </row>
    <row r="47" spans="1:6" s="197" customFormat="1" ht="15">
      <c r="A47" s="194" t="s">
        <v>87</v>
      </c>
      <c r="B47" s="195" t="s">
        <v>119</v>
      </c>
      <c r="C47" s="192"/>
      <c r="D47" s="196">
        <v>120</v>
      </c>
      <c r="F47" s="198" t="s">
        <v>95</v>
      </c>
    </row>
    <row r="48" spans="1:6" s="197" customFormat="1" ht="15">
      <c r="A48" s="194" t="s">
        <v>88</v>
      </c>
      <c r="B48" s="195" t="s">
        <v>120</v>
      </c>
      <c r="C48" s="192"/>
      <c r="D48" s="196">
        <v>120</v>
      </c>
      <c r="F48" s="198" t="s">
        <v>121</v>
      </c>
    </row>
    <row r="49" spans="1:6" s="197" customFormat="1" ht="15">
      <c r="A49" s="194" t="s">
        <v>89</v>
      </c>
      <c r="B49" s="195" t="s">
        <v>122</v>
      </c>
      <c r="C49" s="192"/>
      <c r="D49" s="196">
        <v>65</v>
      </c>
      <c r="F49" s="198" t="s">
        <v>123</v>
      </c>
    </row>
    <row r="50" spans="1:6" s="187" customFormat="1" ht="13.5">
      <c r="A50" s="55"/>
      <c r="B50" s="192"/>
      <c r="C50" s="192"/>
      <c r="D50" s="199"/>
      <c r="F50" s="200"/>
    </row>
    <row r="51" spans="1:3" ht="13.5">
      <c r="A51" s="55"/>
      <c r="B51" s="187"/>
      <c r="C51" s="192"/>
    </row>
    <row r="52" spans="1:6" s="187" customFormat="1" ht="13.5">
      <c r="A52" s="55"/>
      <c r="B52" s="192"/>
      <c r="C52" s="192"/>
      <c r="D52" s="199"/>
      <c r="F52" s="200"/>
    </row>
  </sheetData>
  <sheetProtection/>
  <mergeCells count="7">
    <mergeCell ref="A14:H14"/>
    <mergeCell ref="A12:C12"/>
    <mergeCell ref="E12:H12"/>
    <mergeCell ref="A1:H2"/>
    <mergeCell ref="A3:H4"/>
    <mergeCell ref="A5:H6"/>
    <mergeCell ref="B7:F7"/>
  </mergeCells>
  <printOptions/>
  <pageMargins left="0.1968503937007874" right="0.03937007874015748" top="0.31496062992125984" bottom="0.31496062992125984" header="0.11811023622047245" footer="0.118110236220472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63">
    <pageSetUpPr fitToPage="1"/>
  </sheetPr>
  <dimension ref="A1:N63"/>
  <sheetViews>
    <sheetView view="pageBreakPreview" zoomScaleNormal="104" zoomScaleSheetLayoutView="100" zoomScalePageLayoutView="0" workbookViewId="0" topLeftCell="A10">
      <selection activeCell="I49" sqref="I49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140625" style="0" customWidth="1"/>
    <col min="4" max="4" width="17.7109375" style="0" customWidth="1"/>
    <col min="5" max="5" width="5.8515625" style="0" customWidth="1"/>
    <col min="6" max="6" width="9.140625" style="0" customWidth="1"/>
    <col min="7" max="7" width="7.140625" style="0" customWidth="1"/>
    <col min="8" max="8" width="9.421875" style="0" customWidth="1"/>
    <col min="9" max="9" width="12.140625" style="0" customWidth="1"/>
    <col min="10" max="10" width="10.281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ht="17.25" customHeight="1">
      <c r="H12" t="s">
        <v>195</v>
      </c>
    </row>
    <row r="14" spans="1:10" ht="12.75">
      <c r="A14" s="260" t="s">
        <v>226</v>
      </c>
      <c r="B14" s="261"/>
      <c r="C14" s="262" t="s">
        <v>37</v>
      </c>
      <c r="D14" s="263"/>
      <c r="E14" s="65">
        <v>4</v>
      </c>
      <c r="J14" s="67"/>
    </row>
    <row r="15" spans="1:10" ht="12.75">
      <c r="A15" s="61"/>
      <c r="B15" s="58" t="s">
        <v>34</v>
      </c>
      <c r="C15" s="58" t="s">
        <v>38</v>
      </c>
      <c r="D15" s="20" t="s">
        <v>28</v>
      </c>
      <c r="E15" s="12" t="s">
        <v>12</v>
      </c>
      <c r="F15" s="12" t="s">
        <v>1</v>
      </c>
      <c r="G15" s="12" t="s">
        <v>2</v>
      </c>
      <c r="H15" s="12" t="s">
        <v>3</v>
      </c>
      <c r="I15" s="12" t="s">
        <v>4</v>
      </c>
      <c r="J15" s="13" t="s">
        <v>30</v>
      </c>
    </row>
    <row r="16" spans="1:10" ht="12.75">
      <c r="A16" s="62" t="s">
        <v>33</v>
      </c>
      <c r="B16" s="59" t="s">
        <v>35</v>
      </c>
      <c r="C16" s="59" t="s">
        <v>39</v>
      </c>
      <c r="D16" s="21" t="s">
        <v>29</v>
      </c>
      <c r="E16" s="15" t="s">
        <v>13</v>
      </c>
      <c r="F16" s="15" t="s">
        <v>1</v>
      </c>
      <c r="G16" s="15" t="s">
        <v>9</v>
      </c>
      <c r="H16" s="15" t="s">
        <v>5</v>
      </c>
      <c r="I16" s="15" t="s">
        <v>14</v>
      </c>
      <c r="J16" s="16" t="s">
        <v>31</v>
      </c>
    </row>
    <row r="17" spans="1:10" ht="12.75">
      <c r="A17" s="63"/>
      <c r="B17" s="60" t="s">
        <v>36</v>
      </c>
      <c r="C17" s="60" t="s">
        <v>40</v>
      </c>
      <c r="D17" s="22" t="s">
        <v>28</v>
      </c>
      <c r="E17" s="18" t="s">
        <v>15</v>
      </c>
      <c r="F17" s="18" t="s">
        <v>8</v>
      </c>
      <c r="G17" s="18" t="s">
        <v>97</v>
      </c>
      <c r="H17" s="18" t="s">
        <v>10</v>
      </c>
      <c r="I17" s="18" t="s">
        <v>238</v>
      </c>
      <c r="J17" s="19" t="s">
        <v>32</v>
      </c>
    </row>
    <row r="18" spans="1:10" ht="12.75">
      <c r="A18" s="120">
        <f>'Be spelers'!A38</f>
        <v>3</v>
      </c>
      <c r="B18" s="123" t="str">
        <f>'Be spelers'!B38</f>
        <v>Wittemans Dimitri</v>
      </c>
      <c r="C18" s="122">
        <f>'Be spelers'!C38</f>
        <v>150</v>
      </c>
      <c r="D18" s="72" t="s">
        <v>47</v>
      </c>
      <c r="E18" s="204">
        <v>2</v>
      </c>
      <c r="F18" s="204">
        <v>150</v>
      </c>
      <c r="G18" s="204">
        <v>18</v>
      </c>
      <c r="H18" s="6">
        <f>F18/G18-0.005</f>
        <v>8.328333333333333</v>
      </c>
      <c r="I18" s="204">
        <v>34</v>
      </c>
      <c r="J18" s="117">
        <f>F18/C18*100</f>
        <v>100</v>
      </c>
    </row>
    <row r="19" spans="1:10" ht="12.75">
      <c r="A19" s="121">
        <f>'Du spelers'!A38</f>
        <v>3</v>
      </c>
      <c r="B19" s="124" t="str">
        <f>'Du spelers'!B38</f>
        <v>Kather Torben</v>
      </c>
      <c r="C19" s="113">
        <f>'Du spelers'!C38</f>
        <v>160</v>
      </c>
      <c r="D19" s="73" t="s">
        <v>48</v>
      </c>
      <c r="E19" s="205">
        <v>0</v>
      </c>
      <c r="F19" s="205">
        <v>91</v>
      </c>
      <c r="G19" s="205">
        <v>18</v>
      </c>
      <c r="H19" s="10">
        <f>F19/G19-0.005</f>
        <v>5.0505555555555555</v>
      </c>
      <c r="I19" s="205">
        <v>27</v>
      </c>
      <c r="J19" s="118">
        <f>F19/C19*100</f>
        <v>56.875</v>
      </c>
    </row>
    <row r="20" spans="2:10" ht="5.25" customHeight="1">
      <c r="B20" s="55"/>
      <c r="C20" s="55"/>
      <c r="D20" s="74"/>
      <c r="J20" s="136"/>
    </row>
    <row r="21" spans="1:10" ht="12.75">
      <c r="A21" s="66">
        <f>'Du spelers'!A47</f>
        <v>4</v>
      </c>
      <c r="B21" s="138" t="str">
        <f>'Du spelers'!B47</f>
        <v>Sauerbier Daniel</v>
      </c>
      <c r="C21" s="123">
        <f>'Du spelers'!C47</f>
        <v>130</v>
      </c>
      <c r="D21" s="75" t="s">
        <v>48</v>
      </c>
      <c r="E21" s="206">
        <v>0</v>
      </c>
      <c r="F21" s="206">
        <v>91</v>
      </c>
      <c r="G21" s="206">
        <v>17</v>
      </c>
      <c r="H21" s="44">
        <f>F21/G21-0.005</f>
        <v>5.347941176470588</v>
      </c>
      <c r="I21" s="206">
        <v>16</v>
      </c>
      <c r="J21" s="117">
        <f>F21/C21*100</f>
        <v>70</v>
      </c>
    </row>
    <row r="22" spans="1:10" ht="12.75">
      <c r="A22" s="17">
        <f>'Ne spelers'!A47</f>
        <v>4</v>
      </c>
      <c r="B22" s="139" t="str">
        <f>'Ne spelers'!B47</f>
        <v>Schuurmans Jasper</v>
      </c>
      <c r="C22" s="124">
        <f>'Ne spelers'!C47</f>
        <v>70</v>
      </c>
      <c r="D22" s="73" t="s">
        <v>50</v>
      </c>
      <c r="E22" s="205">
        <v>2</v>
      </c>
      <c r="F22" s="205">
        <v>70</v>
      </c>
      <c r="G22" s="205">
        <v>17</v>
      </c>
      <c r="H22" s="10">
        <f>F22/G22-0.005</f>
        <v>4.112647058823529</v>
      </c>
      <c r="I22" s="205">
        <v>10</v>
      </c>
      <c r="J22" s="118">
        <f>F22/C22*100</f>
        <v>100</v>
      </c>
    </row>
    <row r="23" spans="2:10" ht="5.25" customHeight="1">
      <c r="B23" s="55"/>
      <c r="C23" s="55"/>
      <c r="D23" s="74"/>
      <c r="J23" s="136"/>
    </row>
    <row r="24" spans="1:10" ht="12.75">
      <c r="A24" s="66">
        <f>'Du spelers'!A20</f>
        <v>1</v>
      </c>
      <c r="B24" s="123" t="str">
        <f>'Du spelers'!B20</f>
        <v>Bouerdick Tobias</v>
      </c>
      <c r="C24" s="123">
        <f>'Du spelers'!C20</f>
        <v>250</v>
      </c>
      <c r="D24" s="75" t="s">
        <v>48</v>
      </c>
      <c r="E24" s="206">
        <v>2</v>
      </c>
      <c r="F24" s="206">
        <v>250</v>
      </c>
      <c r="G24" s="206">
        <v>18</v>
      </c>
      <c r="H24" s="44">
        <f>F24/G24-0.005</f>
        <v>13.883888888888889</v>
      </c>
      <c r="I24" s="206">
        <v>68</v>
      </c>
      <c r="J24" s="117">
        <f>F24/C24*100</f>
        <v>100</v>
      </c>
    </row>
    <row r="25" spans="1:10" ht="12.75">
      <c r="A25" s="17">
        <f>'Ne spelers'!A20</f>
        <v>1</v>
      </c>
      <c r="B25" s="124" t="str">
        <f>'Ne spelers'!B20</f>
        <v>Snellen Hans jr.</v>
      </c>
      <c r="C25" s="124">
        <f>'Ne spelers'!C20</f>
        <v>160</v>
      </c>
      <c r="D25" s="73" t="s">
        <v>50</v>
      </c>
      <c r="E25" s="205">
        <v>0</v>
      </c>
      <c r="F25" s="205">
        <v>128</v>
      </c>
      <c r="G25" s="205">
        <v>18</v>
      </c>
      <c r="H25" s="10">
        <f>F25/G25-0.005</f>
        <v>7.106111111111111</v>
      </c>
      <c r="I25" s="205">
        <v>26</v>
      </c>
      <c r="J25" s="118">
        <f>F25/C25*100</f>
        <v>80</v>
      </c>
    </row>
    <row r="26" spans="2:10" ht="5.25" customHeight="1">
      <c r="B26" s="55"/>
      <c r="C26" s="55"/>
      <c r="D26" s="74"/>
      <c r="J26" s="136"/>
    </row>
    <row r="27" spans="1:10" ht="12.75">
      <c r="A27" s="66">
        <f>'Be spelers'!A29</f>
        <v>2</v>
      </c>
      <c r="B27" s="123" t="str">
        <f>'Be spelers'!B29</f>
        <v>Dieu Gérôme</v>
      </c>
      <c r="C27" s="123">
        <f>'Be spelers'!C29</f>
        <v>160</v>
      </c>
      <c r="D27" s="75" t="s">
        <v>47</v>
      </c>
      <c r="E27" s="206">
        <v>0</v>
      </c>
      <c r="F27" s="206">
        <v>120</v>
      </c>
      <c r="G27" s="206">
        <v>11</v>
      </c>
      <c r="H27" s="44">
        <f>F27/G27-0.005</f>
        <v>10.904090909090908</v>
      </c>
      <c r="I27" s="206">
        <v>36</v>
      </c>
      <c r="J27" s="117">
        <f>F27/C27*100</f>
        <v>75</v>
      </c>
    </row>
    <row r="28" spans="1:10" ht="12.75">
      <c r="A28" s="17">
        <f>'Ne spelers'!A29</f>
        <v>2</v>
      </c>
      <c r="B28" s="124" t="str">
        <f>'Ne spelers'!B29</f>
        <v>van den Hooff Stephan</v>
      </c>
      <c r="C28" s="124">
        <f>'Ne spelers'!C29</f>
        <v>120</v>
      </c>
      <c r="D28" s="73" t="s">
        <v>50</v>
      </c>
      <c r="E28" s="205">
        <v>2</v>
      </c>
      <c r="F28" s="205">
        <v>120</v>
      </c>
      <c r="G28" s="205">
        <v>11</v>
      </c>
      <c r="H28" s="10">
        <f>F28/G28-0.005</f>
        <v>10.904090909090908</v>
      </c>
      <c r="I28" s="205">
        <v>39</v>
      </c>
      <c r="J28" s="118">
        <f>F28/C28*100</f>
        <v>100</v>
      </c>
    </row>
    <row r="29" ht="15.75" customHeight="1"/>
    <row r="30" spans="1:10" ht="12.75">
      <c r="A30" s="260" t="s">
        <v>227</v>
      </c>
      <c r="B30" s="261"/>
      <c r="C30" s="262" t="s">
        <v>37</v>
      </c>
      <c r="D30" s="263"/>
      <c r="E30" s="65">
        <v>5</v>
      </c>
      <c r="J30" s="67"/>
    </row>
    <row r="31" spans="1:10" ht="12.75">
      <c r="A31" s="61"/>
      <c r="B31" s="58" t="s">
        <v>34</v>
      </c>
      <c r="C31" s="58" t="s">
        <v>38</v>
      </c>
      <c r="D31" s="20" t="s">
        <v>28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29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28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66">
        <f>'Be spelers'!A92</f>
        <v>7</v>
      </c>
      <c r="B34" s="123" t="str">
        <f>'Be spelers'!B92</f>
        <v>Roest Michael</v>
      </c>
      <c r="C34" s="123">
        <f>'Be spelers'!C92</f>
        <v>70</v>
      </c>
      <c r="D34" s="75" t="s">
        <v>47</v>
      </c>
      <c r="E34" s="206">
        <v>2</v>
      </c>
      <c r="F34" s="206">
        <v>70</v>
      </c>
      <c r="G34" s="206">
        <v>19</v>
      </c>
      <c r="H34" s="44">
        <f>F34/G34-0.005</f>
        <v>3.6792105263157895</v>
      </c>
      <c r="I34" s="206">
        <v>12</v>
      </c>
      <c r="J34" s="117">
        <f>F34/C34*100</f>
        <v>100</v>
      </c>
    </row>
    <row r="35" spans="1:10" ht="12.75">
      <c r="A35" s="17">
        <f>'Du spelers'!A92</f>
        <v>7</v>
      </c>
      <c r="B35" s="124" t="str">
        <f>'Du spelers'!B92</f>
        <v>Seibeld Ramon</v>
      </c>
      <c r="C35" s="124">
        <f>'Du spelers'!C92</f>
        <v>75</v>
      </c>
      <c r="D35" s="73" t="s">
        <v>48</v>
      </c>
      <c r="E35" s="205">
        <v>0</v>
      </c>
      <c r="F35" s="205">
        <v>55</v>
      </c>
      <c r="G35" s="205">
        <v>19</v>
      </c>
      <c r="H35" s="10">
        <f>F35/G35-0.005</f>
        <v>2.8897368421052634</v>
      </c>
      <c r="I35" s="205">
        <v>18</v>
      </c>
      <c r="J35" s="118">
        <f>F35/C35*100</f>
        <v>73.33333333333333</v>
      </c>
    </row>
    <row r="36" spans="2:10" ht="5.25" customHeight="1">
      <c r="B36" s="55"/>
      <c r="C36" s="55"/>
      <c r="D36" s="74"/>
      <c r="J36" s="136"/>
    </row>
    <row r="37" spans="1:10" ht="12.75">
      <c r="A37" s="66">
        <f>'Be spelers'!A83</f>
        <v>6</v>
      </c>
      <c r="B37" s="123" t="str">
        <f>'Be spelers'!B83</f>
        <v>Eelen Bryan</v>
      </c>
      <c r="C37" s="123">
        <f>'Be spelers'!C83</f>
        <v>70</v>
      </c>
      <c r="D37" s="75" t="s">
        <v>47</v>
      </c>
      <c r="E37" s="206">
        <v>2</v>
      </c>
      <c r="F37" s="206">
        <v>70</v>
      </c>
      <c r="G37" s="206">
        <v>21</v>
      </c>
      <c r="H37" s="44">
        <f>F37/G37-0.005</f>
        <v>3.3283333333333336</v>
      </c>
      <c r="I37" s="206">
        <v>13</v>
      </c>
      <c r="J37" s="117">
        <f>F37/C37*100</f>
        <v>100</v>
      </c>
    </row>
    <row r="38" spans="1:10" ht="12.75">
      <c r="A38" s="17">
        <f>'Ne spelers'!A83</f>
        <v>6</v>
      </c>
      <c r="B38" s="124" t="str">
        <f>'Ne spelers'!B83</f>
        <v>Glissenaar Silvy</v>
      </c>
      <c r="C38" s="124">
        <f>'Ne spelers'!C83</f>
        <v>50</v>
      </c>
      <c r="D38" s="73" t="s">
        <v>50</v>
      </c>
      <c r="E38" s="205">
        <v>0</v>
      </c>
      <c r="F38" s="205">
        <v>46</v>
      </c>
      <c r="G38" s="205">
        <v>21</v>
      </c>
      <c r="H38" s="10">
        <f>F38/G38-0.005</f>
        <v>2.185476190476191</v>
      </c>
      <c r="I38" s="205">
        <v>9</v>
      </c>
      <c r="J38" s="118">
        <f>F38/C38*100</f>
        <v>92</v>
      </c>
    </row>
    <row r="39" spans="2:10" ht="5.25" customHeight="1">
      <c r="B39" s="55"/>
      <c r="C39" s="55"/>
      <c r="D39" s="74"/>
      <c r="J39" s="136"/>
    </row>
    <row r="40" spans="1:10" ht="12.75">
      <c r="A40" s="120">
        <f>'Du spelers'!A101</f>
        <v>8</v>
      </c>
      <c r="B40" s="123" t="str">
        <f>'Du spelers'!B101</f>
        <v>Schramm Anika</v>
      </c>
      <c r="C40" s="122">
        <f>'Du spelers'!C101</f>
        <v>44</v>
      </c>
      <c r="D40" s="75" t="s">
        <v>48</v>
      </c>
      <c r="E40" s="206">
        <v>2</v>
      </c>
      <c r="F40" s="206">
        <v>44</v>
      </c>
      <c r="G40" s="206">
        <v>28</v>
      </c>
      <c r="H40" s="44">
        <f>F40/G40-0.005</f>
        <v>1.5664285714285715</v>
      </c>
      <c r="I40" s="206">
        <v>6</v>
      </c>
      <c r="J40" s="117">
        <f>F40/C40*100</f>
        <v>100</v>
      </c>
    </row>
    <row r="41" spans="1:10" ht="12.75">
      <c r="A41" s="121">
        <f>'Ne spelers'!A101</f>
        <v>8</v>
      </c>
      <c r="B41" s="124" t="str">
        <f>'Ne spelers'!B101</f>
        <v>Marriott Bradley</v>
      </c>
      <c r="C41" s="113">
        <f>'Ne spelers'!C101</f>
        <v>33</v>
      </c>
      <c r="D41" s="73" t="s">
        <v>50</v>
      </c>
      <c r="E41" s="205">
        <v>0</v>
      </c>
      <c r="F41" s="205">
        <v>27</v>
      </c>
      <c r="G41" s="205">
        <v>28</v>
      </c>
      <c r="H41" s="10">
        <f>F41/G41-0.005</f>
        <v>0.9592857142857143</v>
      </c>
      <c r="I41" s="205">
        <v>6</v>
      </c>
      <c r="J41" s="118">
        <f>F41/C41*100</f>
        <v>81.81818181818183</v>
      </c>
    </row>
    <row r="42" spans="2:10" ht="5.25" customHeight="1">
      <c r="B42" s="55"/>
      <c r="C42" s="55"/>
      <c r="D42" s="74"/>
      <c r="J42" s="136"/>
    </row>
    <row r="43" spans="1:14" ht="12.75">
      <c r="A43" s="66">
        <f>'Du spelers'!A56</f>
        <v>5</v>
      </c>
      <c r="B43" s="123" t="str">
        <f>'Du spelers'!B56</f>
        <v>Back Marcel</v>
      </c>
      <c r="C43" s="123">
        <f>'Du spelers'!C56</f>
        <v>110</v>
      </c>
      <c r="D43" s="75" t="s">
        <v>48</v>
      </c>
      <c r="E43" s="206">
        <v>2</v>
      </c>
      <c r="F43" s="206">
        <v>110</v>
      </c>
      <c r="G43" s="206">
        <v>18</v>
      </c>
      <c r="H43" s="44">
        <f>F43/G43-0.005</f>
        <v>6.106111111111111</v>
      </c>
      <c r="I43" s="206">
        <v>33</v>
      </c>
      <c r="J43" s="117">
        <f>F43/C43*100</f>
        <v>100</v>
      </c>
      <c r="N43" t="s">
        <v>193</v>
      </c>
    </row>
    <row r="44" spans="1:10" ht="12.75">
      <c r="A44" s="17">
        <f>'Ne spelers'!A56</f>
        <v>5</v>
      </c>
      <c r="B44" s="124" t="str">
        <f>'Ne spelers'!B56</f>
        <v>Reutelingsperger Roy</v>
      </c>
      <c r="C44" s="124">
        <f>'Ne spelers'!C56</f>
        <v>70</v>
      </c>
      <c r="D44" s="73" t="s">
        <v>50</v>
      </c>
      <c r="E44" s="205">
        <v>0</v>
      </c>
      <c r="F44" s="205">
        <v>46</v>
      </c>
      <c r="G44" s="205">
        <v>18</v>
      </c>
      <c r="H44" s="10">
        <f>F44/G44-0.005</f>
        <v>2.5505555555555555</v>
      </c>
      <c r="I44" s="205">
        <v>10</v>
      </c>
      <c r="J44" s="118">
        <f>F44/C44*100</f>
        <v>65.71428571428571</v>
      </c>
    </row>
    <row r="45" ht="15.75" customHeight="1"/>
    <row r="46" spans="1:10" ht="12.75">
      <c r="A46" s="260" t="s">
        <v>228</v>
      </c>
      <c r="B46" s="261"/>
      <c r="C46" s="262" t="s">
        <v>37</v>
      </c>
      <c r="D46" s="263"/>
      <c r="E46" s="65">
        <v>6</v>
      </c>
      <c r="J46" s="67"/>
    </row>
    <row r="47" spans="1:10" ht="12.75">
      <c r="A47" s="61"/>
      <c r="B47" s="58" t="s">
        <v>34</v>
      </c>
      <c r="C47" s="58" t="s">
        <v>38</v>
      </c>
      <c r="D47" s="20" t="s">
        <v>28</v>
      </c>
      <c r="E47" s="12" t="s">
        <v>12</v>
      </c>
      <c r="F47" s="12" t="s">
        <v>1</v>
      </c>
      <c r="G47" s="12" t="s">
        <v>2</v>
      </c>
      <c r="H47" s="12" t="s">
        <v>3</v>
      </c>
      <c r="I47" s="12" t="s">
        <v>4</v>
      </c>
      <c r="J47" s="13" t="s">
        <v>30</v>
      </c>
    </row>
    <row r="48" spans="1:10" ht="12.75">
      <c r="A48" s="62" t="s">
        <v>33</v>
      </c>
      <c r="B48" s="59" t="s">
        <v>35</v>
      </c>
      <c r="C48" s="59" t="s">
        <v>39</v>
      </c>
      <c r="D48" s="21" t="s">
        <v>29</v>
      </c>
      <c r="E48" s="15" t="s">
        <v>13</v>
      </c>
      <c r="F48" s="15" t="s">
        <v>1</v>
      </c>
      <c r="G48" s="15" t="s">
        <v>9</v>
      </c>
      <c r="H48" s="15" t="s">
        <v>5</v>
      </c>
      <c r="I48" s="15" t="s">
        <v>14</v>
      </c>
      <c r="J48" s="16" t="s">
        <v>31</v>
      </c>
    </row>
    <row r="49" spans="1:10" ht="12.75">
      <c r="A49" s="63"/>
      <c r="B49" s="60" t="s">
        <v>36</v>
      </c>
      <c r="C49" s="60" t="s">
        <v>40</v>
      </c>
      <c r="D49" s="22" t="s">
        <v>28</v>
      </c>
      <c r="E49" s="18" t="s">
        <v>15</v>
      </c>
      <c r="F49" s="18" t="s">
        <v>8</v>
      </c>
      <c r="G49" s="18" t="s">
        <v>97</v>
      </c>
      <c r="H49" s="18" t="s">
        <v>10</v>
      </c>
      <c r="I49" s="18" t="s">
        <v>238</v>
      </c>
      <c r="J49" s="19" t="s">
        <v>32</v>
      </c>
    </row>
    <row r="50" spans="1:10" ht="12.75">
      <c r="A50" s="66">
        <f>'Be spelers'!A20</f>
        <v>1</v>
      </c>
      <c r="B50" s="123" t="str">
        <f>'Be spelers'!B20</f>
        <v>Van Hees Stef</v>
      </c>
      <c r="C50" s="123">
        <f>'Be spelers'!C20</f>
        <v>200</v>
      </c>
      <c r="D50" s="75" t="s">
        <v>49</v>
      </c>
      <c r="E50" s="206">
        <v>2</v>
      </c>
      <c r="F50" s="206">
        <v>200</v>
      </c>
      <c r="G50" s="206">
        <v>11</v>
      </c>
      <c r="H50" s="44">
        <f>F50/G50-0.005</f>
        <v>18.176818181818184</v>
      </c>
      <c r="I50" s="206">
        <v>70</v>
      </c>
      <c r="J50" s="117">
        <f>F50/C50*100</f>
        <v>100</v>
      </c>
    </row>
    <row r="51" spans="1:10" ht="12.75">
      <c r="A51" s="17">
        <f>'Du spelers'!A20</f>
        <v>1</v>
      </c>
      <c r="B51" s="124" t="str">
        <f>'Du spelers'!B20</f>
        <v>Bouerdick Tobias</v>
      </c>
      <c r="C51" s="124">
        <f>'Du spelers'!C20</f>
        <v>250</v>
      </c>
      <c r="D51" s="73" t="s">
        <v>48</v>
      </c>
      <c r="E51" s="205">
        <v>0</v>
      </c>
      <c r="F51" s="205">
        <v>179</v>
      </c>
      <c r="G51" s="205">
        <v>11</v>
      </c>
      <c r="H51" s="10">
        <f>F51/G51-0.005</f>
        <v>16.267727272727274</v>
      </c>
      <c r="I51" s="205">
        <v>105</v>
      </c>
      <c r="J51" s="118">
        <f>F51/C51*100</f>
        <v>71.6</v>
      </c>
    </row>
    <row r="52" spans="2:10" ht="5.25" customHeight="1">
      <c r="B52" s="55"/>
      <c r="C52" s="55"/>
      <c r="D52" s="74"/>
      <c r="J52" s="136"/>
    </row>
    <row r="53" spans="1:10" ht="12.75">
      <c r="A53" s="120">
        <f>'Ne spelers'!A38</f>
        <v>3</v>
      </c>
      <c r="B53" s="123" t="str">
        <f>'Ne spelers'!B38</f>
        <v>Bongers Joey</v>
      </c>
      <c r="C53" s="122">
        <f>'Ne spelers'!C38</f>
        <v>90</v>
      </c>
      <c r="D53" s="75" t="s">
        <v>50</v>
      </c>
      <c r="E53" s="206">
        <v>0</v>
      </c>
      <c r="F53" s="206">
        <v>75</v>
      </c>
      <c r="G53" s="206">
        <v>22</v>
      </c>
      <c r="H53" s="44">
        <f>F53/G53-0.005</f>
        <v>3.4040909090909093</v>
      </c>
      <c r="I53" s="206">
        <v>14</v>
      </c>
      <c r="J53" s="117">
        <f>F53/C53*100</f>
        <v>83.33333333333334</v>
      </c>
    </row>
    <row r="54" spans="1:10" ht="12.75">
      <c r="A54" s="121">
        <f>'Be spelers'!A38</f>
        <v>3</v>
      </c>
      <c r="B54" s="124" t="str">
        <f>'Be spelers'!B38</f>
        <v>Wittemans Dimitri</v>
      </c>
      <c r="C54" s="113">
        <f>'Be spelers'!C38</f>
        <v>150</v>
      </c>
      <c r="D54" s="73" t="s">
        <v>47</v>
      </c>
      <c r="E54" s="205">
        <v>2</v>
      </c>
      <c r="F54" s="205">
        <v>150</v>
      </c>
      <c r="G54" s="205">
        <v>22</v>
      </c>
      <c r="H54" s="10">
        <f>F54/G54-0.005</f>
        <v>6.8131818181818184</v>
      </c>
      <c r="I54" s="205">
        <v>27</v>
      </c>
      <c r="J54" s="118">
        <f>F54/C54*100</f>
        <v>100</v>
      </c>
    </row>
    <row r="55" spans="2:10" ht="5.25" customHeight="1">
      <c r="B55" s="55"/>
      <c r="C55" s="55"/>
      <c r="D55" s="74"/>
      <c r="J55" s="136"/>
    </row>
    <row r="56" spans="1:10" ht="12.75">
      <c r="A56" s="66">
        <f>'Du spelers'!A29</f>
        <v>2</v>
      </c>
      <c r="B56" s="123" t="str">
        <f>'Du spelers'!B29</f>
        <v>Blondeel Simon</v>
      </c>
      <c r="C56" s="123">
        <f>'Du spelers'!C29</f>
        <v>200</v>
      </c>
      <c r="D56" s="75" t="s">
        <v>48</v>
      </c>
      <c r="E56" s="206">
        <v>2</v>
      </c>
      <c r="F56" s="206">
        <v>200</v>
      </c>
      <c r="G56" s="206">
        <v>13</v>
      </c>
      <c r="H56" s="44">
        <f>F56/G56-0.005</f>
        <v>15.379615384615384</v>
      </c>
      <c r="I56" s="206">
        <v>117</v>
      </c>
      <c r="J56" s="117">
        <f>F56/C56*100</f>
        <v>100</v>
      </c>
    </row>
    <row r="57" spans="1:10" ht="12.75">
      <c r="A57" s="17">
        <f>'Ne spelers'!A29</f>
        <v>2</v>
      </c>
      <c r="B57" s="124" t="str">
        <f>'Ne spelers'!B29</f>
        <v>van den Hooff Stephan</v>
      </c>
      <c r="C57" s="124">
        <f>'Ne spelers'!C29</f>
        <v>120</v>
      </c>
      <c r="D57" s="73" t="s">
        <v>50</v>
      </c>
      <c r="E57" s="205">
        <v>0</v>
      </c>
      <c r="F57" s="205">
        <v>86</v>
      </c>
      <c r="G57" s="205">
        <v>13</v>
      </c>
      <c r="H57" s="10">
        <f>F57/G57-0.005</f>
        <v>6.610384615384615</v>
      </c>
      <c r="I57" s="205">
        <v>58</v>
      </c>
      <c r="J57" s="118">
        <f>F57/C57*100</f>
        <v>71.66666666666667</v>
      </c>
    </row>
    <row r="58" spans="2:10" ht="5.25" customHeight="1">
      <c r="B58" s="55"/>
      <c r="C58" s="55"/>
      <c r="D58" s="74"/>
      <c r="J58" s="136"/>
    </row>
    <row r="59" spans="1:10" ht="12.75">
      <c r="A59" s="66">
        <f>'Be spelers'!A47</f>
        <v>4</v>
      </c>
      <c r="B59" s="123" t="str">
        <f>'Be spelers'!B47</f>
        <v>Dresselaers Geoffrey</v>
      </c>
      <c r="C59" s="123">
        <f>'Be spelers'!C47</f>
        <v>140</v>
      </c>
      <c r="D59" s="75" t="s">
        <v>47</v>
      </c>
      <c r="E59" s="206">
        <v>0</v>
      </c>
      <c r="F59" s="206">
        <v>79</v>
      </c>
      <c r="G59" s="206">
        <v>20</v>
      </c>
      <c r="H59" s="44">
        <f>F59/G59-0.005</f>
        <v>3.9450000000000003</v>
      </c>
      <c r="I59" s="206">
        <v>17</v>
      </c>
      <c r="J59" s="117">
        <f>F59/C59*100</f>
        <v>56.42857142857143</v>
      </c>
    </row>
    <row r="60" spans="1:10" ht="12.75">
      <c r="A60" s="17">
        <f>'Du spelers'!A47</f>
        <v>4</v>
      </c>
      <c r="B60" s="124" t="str">
        <f>'Du spelers'!B47</f>
        <v>Sauerbier Daniel</v>
      </c>
      <c r="C60" s="124">
        <f>'Du spelers'!C47</f>
        <v>130</v>
      </c>
      <c r="D60" s="73" t="s">
        <v>48</v>
      </c>
      <c r="E60" s="205">
        <v>2</v>
      </c>
      <c r="F60" s="205">
        <v>130</v>
      </c>
      <c r="G60" s="205">
        <v>20</v>
      </c>
      <c r="H60" s="10">
        <f>F60/G60-0.005</f>
        <v>6.495</v>
      </c>
      <c r="I60" s="205">
        <v>26</v>
      </c>
      <c r="J60" s="118">
        <f>F60/C60*100</f>
        <v>100</v>
      </c>
    </row>
    <row r="61" ht="5.25" customHeight="1"/>
    <row r="63" spans="1:8" s="29" customFormat="1" ht="12">
      <c r="A63" s="185"/>
      <c r="B63" s="64"/>
      <c r="C63" s="64"/>
      <c r="D63" s="64"/>
      <c r="E63" s="64"/>
      <c r="F63" s="64"/>
      <c r="G63" s="64"/>
      <c r="H63" s="64"/>
    </row>
  </sheetData>
  <sheetProtection/>
  <mergeCells count="12">
    <mergeCell ref="A1:J2"/>
    <mergeCell ref="A3:J4"/>
    <mergeCell ref="A5:J6"/>
    <mergeCell ref="A7:B7"/>
    <mergeCell ref="A8:J8"/>
    <mergeCell ref="A14:B14"/>
    <mergeCell ref="C7:H7"/>
    <mergeCell ref="C14:D14"/>
    <mergeCell ref="A30:B30"/>
    <mergeCell ref="C30:D30"/>
    <mergeCell ref="A46:B46"/>
    <mergeCell ref="C46:D46"/>
  </mergeCells>
  <printOptions horizontalCentered="1" verticalCentered="1"/>
  <pageMargins left="0.1968503937007874" right="0.03937007874015748" top="0.31496062992125984" bottom="0.31496062992125984" header="0.11811023622047245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4"/>
  <dimension ref="A1:J63"/>
  <sheetViews>
    <sheetView zoomScale="104" zoomScaleNormal="104" zoomScalePageLayoutView="0" workbookViewId="0" topLeftCell="A16">
      <selection activeCell="E55" sqref="E55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00390625" style="0" customWidth="1"/>
    <col min="4" max="4" width="17.7109375" style="0" customWidth="1"/>
    <col min="5" max="5" width="5.8515625" style="0" customWidth="1"/>
    <col min="6" max="6" width="9.140625" style="0" customWidth="1"/>
    <col min="7" max="7" width="7.140625" style="0" customWidth="1"/>
    <col min="8" max="8" width="9.421875" style="0" customWidth="1"/>
    <col min="9" max="9" width="12.140625" style="0" customWidth="1"/>
    <col min="10" max="10" width="10.003906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ht="17.25" customHeight="1">
      <c r="H12" t="s">
        <v>195</v>
      </c>
    </row>
    <row r="14" spans="1:10" ht="12.75">
      <c r="A14" s="260" t="s">
        <v>229</v>
      </c>
      <c r="B14" s="261"/>
      <c r="C14" s="262" t="s">
        <v>37</v>
      </c>
      <c r="D14" s="263"/>
      <c r="E14" s="65">
        <v>7</v>
      </c>
      <c r="J14" s="67"/>
    </row>
    <row r="15" spans="1:10" ht="12.75">
      <c r="A15" s="61"/>
      <c r="B15" s="58" t="s">
        <v>34</v>
      </c>
      <c r="C15" s="58" t="s">
        <v>38</v>
      </c>
      <c r="D15" s="20" t="s">
        <v>28</v>
      </c>
      <c r="E15" s="12" t="s">
        <v>12</v>
      </c>
      <c r="F15" s="12" t="s">
        <v>1</v>
      </c>
      <c r="G15" s="12" t="s">
        <v>2</v>
      </c>
      <c r="H15" s="12" t="s">
        <v>3</v>
      </c>
      <c r="I15" s="12" t="s">
        <v>4</v>
      </c>
      <c r="J15" s="13" t="s">
        <v>30</v>
      </c>
    </row>
    <row r="16" spans="1:10" ht="12.75">
      <c r="A16" s="62" t="s">
        <v>33</v>
      </c>
      <c r="B16" s="59" t="s">
        <v>35</v>
      </c>
      <c r="C16" s="59" t="s">
        <v>39</v>
      </c>
      <c r="D16" s="21" t="s">
        <v>29</v>
      </c>
      <c r="E16" s="15" t="s">
        <v>13</v>
      </c>
      <c r="F16" s="15" t="s">
        <v>1</v>
      </c>
      <c r="G16" s="15" t="s">
        <v>9</v>
      </c>
      <c r="H16" s="15" t="s">
        <v>5</v>
      </c>
      <c r="I16" s="15" t="s">
        <v>14</v>
      </c>
      <c r="J16" s="16" t="s">
        <v>31</v>
      </c>
    </row>
    <row r="17" spans="1:10" ht="12.75">
      <c r="A17" s="63"/>
      <c r="B17" s="60" t="s">
        <v>36</v>
      </c>
      <c r="C17" s="60" t="s">
        <v>40</v>
      </c>
      <c r="D17" s="22" t="s">
        <v>28</v>
      </c>
      <c r="E17" s="18" t="s">
        <v>15</v>
      </c>
      <c r="F17" s="18" t="s">
        <v>8</v>
      </c>
      <c r="G17" s="18" t="s">
        <v>97</v>
      </c>
      <c r="H17" s="18" t="s">
        <v>10</v>
      </c>
      <c r="I17" s="18" t="s">
        <v>238</v>
      </c>
      <c r="J17" s="19" t="s">
        <v>32</v>
      </c>
    </row>
    <row r="18" spans="1:10" ht="12.75">
      <c r="A18" s="120">
        <f>'Be spelers'!A56</f>
        <v>5</v>
      </c>
      <c r="B18" s="123" t="str">
        <f>'Be spelers'!B56</f>
        <v>Godfroid Amalric</v>
      </c>
      <c r="C18" s="122">
        <f>'Be spelers'!C56</f>
        <v>85</v>
      </c>
      <c r="D18" s="72" t="s">
        <v>47</v>
      </c>
      <c r="E18" s="204">
        <v>2</v>
      </c>
      <c r="F18" s="204">
        <v>85</v>
      </c>
      <c r="G18" s="204">
        <v>13</v>
      </c>
      <c r="H18" s="6">
        <f>F18/G18-0.005</f>
        <v>6.533461538461538</v>
      </c>
      <c r="I18" s="204">
        <v>36</v>
      </c>
      <c r="J18" s="117">
        <f>F18/C18*100</f>
        <v>100</v>
      </c>
    </row>
    <row r="19" spans="1:10" ht="12.75">
      <c r="A19" s="121">
        <f>'Du spelers'!A56</f>
        <v>5</v>
      </c>
      <c r="B19" s="124" t="str">
        <f>'Du spelers'!B56</f>
        <v>Back Marcel</v>
      </c>
      <c r="C19" s="113">
        <f>'Du spelers'!C56</f>
        <v>110</v>
      </c>
      <c r="D19" s="73" t="s">
        <v>48</v>
      </c>
      <c r="E19" s="205">
        <v>0</v>
      </c>
      <c r="F19" s="205">
        <v>65</v>
      </c>
      <c r="G19" s="205">
        <v>13</v>
      </c>
      <c r="H19" s="10">
        <f>F19/G19-0.005</f>
        <v>4.995</v>
      </c>
      <c r="I19" s="205">
        <v>25</v>
      </c>
      <c r="J19" s="118">
        <f>F19/C19*100</f>
        <v>59.09090909090909</v>
      </c>
    </row>
    <row r="20" spans="2:10" ht="5.25" customHeight="1">
      <c r="B20" s="55"/>
      <c r="C20" s="55"/>
      <c r="D20" s="74"/>
      <c r="J20" s="136"/>
    </row>
    <row r="21" spans="1:10" ht="12.75">
      <c r="A21" s="120">
        <f>'Du spelers'!A83</f>
        <v>6</v>
      </c>
      <c r="B21" s="123" t="str">
        <f>'Du spelers'!B83</f>
        <v>Blondeel Lukas</v>
      </c>
      <c r="C21" s="122">
        <f>'Du spelers'!C83</f>
        <v>100</v>
      </c>
      <c r="D21" s="75" t="s">
        <v>48</v>
      </c>
      <c r="E21" s="206">
        <v>0</v>
      </c>
      <c r="F21" s="206">
        <v>18</v>
      </c>
      <c r="G21" s="206">
        <v>9</v>
      </c>
      <c r="H21" s="44">
        <f>F21/G21-0.005</f>
        <v>1.995</v>
      </c>
      <c r="I21" s="206">
        <v>4</v>
      </c>
      <c r="J21" s="117">
        <f>F21/C21*100</f>
        <v>18</v>
      </c>
    </row>
    <row r="22" spans="1:10" ht="12.75">
      <c r="A22" s="121">
        <f>'Ne spelers'!A83</f>
        <v>6</v>
      </c>
      <c r="B22" s="124" t="str">
        <f>'Ne spelers'!B83</f>
        <v>Glissenaar Silvy</v>
      </c>
      <c r="C22" s="113">
        <f>'Ne spelers'!C83</f>
        <v>50</v>
      </c>
      <c r="D22" s="73" t="s">
        <v>50</v>
      </c>
      <c r="E22" s="205">
        <v>2</v>
      </c>
      <c r="F22" s="205">
        <v>50</v>
      </c>
      <c r="G22" s="205">
        <v>9</v>
      </c>
      <c r="H22" s="10">
        <f>F22/G22-0.005</f>
        <v>5.5505555555555555</v>
      </c>
      <c r="I22" s="205">
        <v>14</v>
      </c>
      <c r="J22" s="118">
        <f>F22/C22*100</f>
        <v>100</v>
      </c>
    </row>
    <row r="23" spans="2:10" ht="5.25" customHeight="1">
      <c r="B23" s="55"/>
      <c r="C23" s="55"/>
      <c r="D23" s="74"/>
      <c r="J23" s="136"/>
    </row>
    <row r="24" spans="1:10" ht="12.75">
      <c r="A24" s="120">
        <f>'Be spelers'!A92</f>
        <v>7</v>
      </c>
      <c r="B24" s="123" t="str">
        <f>'Be spelers'!B92</f>
        <v>Roest Michael</v>
      </c>
      <c r="C24" s="122">
        <f>'Be spelers'!C92</f>
        <v>70</v>
      </c>
      <c r="D24" s="75" t="s">
        <v>47</v>
      </c>
      <c r="E24" s="206">
        <v>1</v>
      </c>
      <c r="F24" s="206">
        <v>70</v>
      </c>
      <c r="G24" s="206">
        <v>31</v>
      </c>
      <c r="H24" s="44">
        <f>F24/G24-0.005</f>
        <v>2.2530645161290326</v>
      </c>
      <c r="I24" s="206">
        <v>11</v>
      </c>
      <c r="J24" s="117">
        <f>F24/C24*100</f>
        <v>100</v>
      </c>
    </row>
    <row r="25" spans="1:10" ht="12.75">
      <c r="A25" s="121">
        <f>'Ne spelers'!A92</f>
        <v>7</v>
      </c>
      <c r="B25" s="124" t="str">
        <f>'Ne spelers'!B92</f>
        <v>Hoogland Dennis</v>
      </c>
      <c r="C25" s="113">
        <f>'Ne spelers'!C92</f>
        <v>35</v>
      </c>
      <c r="D25" s="73" t="s">
        <v>50</v>
      </c>
      <c r="E25" s="205">
        <v>1</v>
      </c>
      <c r="F25" s="205">
        <v>35</v>
      </c>
      <c r="G25" s="205">
        <v>31</v>
      </c>
      <c r="H25" s="10">
        <f>F25/G25-0.005</f>
        <v>1.1240322580645163</v>
      </c>
      <c r="I25" s="205">
        <v>5</v>
      </c>
      <c r="J25" s="118">
        <f>F25/C25*100</f>
        <v>100</v>
      </c>
    </row>
    <row r="26" spans="2:10" ht="5.25" customHeight="1">
      <c r="B26" s="55"/>
      <c r="C26" s="55"/>
      <c r="D26" s="74"/>
      <c r="J26" s="136"/>
    </row>
    <row r="27" spans="1:10" ht="12.75">
      <c r="A27" s="120">
        <f>'Be spelers'!A101</f>
        <v>8</v>
      </c>
      <c r="B27" s="123" t="str">
        <f>'Be spelers'!B101</f>
        <v>Van Hoeck Tim</v>
      </c>
      <c r="C27" s="122">
        <f>'Be spelers'!C101</f>
        <v>65</v>
      </c>
      <c r="D27" s="75" t="s">
        <v>47</v>
      </c>
      <c r="E27" s="206">
        <v>2</v>
      </c>
      <c r="F27" s="206">
        <v>65</v>
      </c>
      <c r="G27" s="206">
        <v>27</v>
      </c>
      <c r="H27" s="44">
        <f>F27/G27-0.005</f>
        <v>2.4024074074074075</v>
      </c>
      <c r="I27" s="206">
        <v>16</v>
      </c>
      <c r="J27" s="117">
        <f>F27/C27*100</f>
        <v>100</v>
      </c>
    </row>
    <row r="28" spans="1:10" ht="12.75">
      <c r="A28" s="121">
        <f>'Du spelers'!A101</f>
        <v>8</v>
      </c>
      <c r="B28" s="124" t="str">
        <f>'Du spelers'!B101</f>
        <v>Schramm Anika</v>
      </c>
      <c r="C28" s="113">
        <f>'Du spelers'!C101</f>
        <v>44</v>
      </c>
      <c r="D28" s="73" t="s">
        <v>48</v>
      </c>
      <c r="E28" s="205">
        <v>0</v>
      </c>
      <c r="F28" s="205">
        <v>30</v>
      </c>
      <c r="G28" s="205">
        <v>27</v>
      </c>
      <c r="H28" s="10">
        <f>F28/G28-0.005</f>
        <v>1.1061111111111113</v>
      </c>
      <c r="I28" s="205">
        <v>7</v>
      </c>
      <c r="J28" s="118">
        <f>F28/C28*100</f>
        <v>68.18181818181817</v>
      </c>
    </row>
    <row r="29" ht="15.75" customHeight="1"/>
    <row r="30" spans="1:10" ht="12.75">
      <c r="A30" s="260" t="s">
        <v>230</v>
      </c>
      <c r="B30" s="261"/>
      <c r="C30" s="262" t="s">
        <v>37</v>
      </c>
      <c r="D30" s="263"/>
      <c r="E30" s="65">
        <v>8</v>
      </c>
      <c r="J30" s="67"/>
    </row>
    <row r="31" spans="1:10" ht="12.75">
      <c r="A31" s="61"/>
      <c r="B31" s="58" t="s">
        <v>34</v>
      </c>
      <c r="C31" s="58" t="s">
        <v>38</v>
      </c>
      <c r="D31" s="20" t="s">
        <v>28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29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28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120">
        <f>'Be spelers'!A20</f>
        <v>1</v>
      </c>
      <c r="B34" s="123" t="str">
        <f>'Be spelers'!B20</f>
        <v>Van Hees Stef</v>
      </c>
      <c r="C34" s="122">
        <f>'Be spelers'!C20</f>
        <v>200</v>
      </c>
      <c r="D34" s="75" t="s">
        <v>49</v>
      </c>
      <c r="E34" s="206">
        <v>2</v>
      </c>
      <c r="F34" s="206">
        <v>200</v>
      </c>
      <c r="G34" s="206">
        <v>15</v>
      </c>
      <c r="H34" s="44">
        <f>F34/G34-0.005</f>
        <v>13.328333333333333</v>
      </c>
      <c r="I34" s="206">
        <v>50</v>
      </c>
      <c r="J34" s="117">
        <f>F34/C34*100</f>
        <v>100</v>
      </c>
    </row>
    <row r="35" spans="1:10" ht="12.75">
      <c r="A35" s="121">
        <f>'Ne spelers'!A20</f>
        <v>1</v>
      </c>
      <c r="B35" s="124" t="str">
        <f>'Ne spelers'!B20</f>
        <v>Snellen Hans jr.</v>
      </c>
      <c r="C35" s="113">
        <f>'Ne spelers'!C20</f>
        <v>160</v>
      </c>
      <c r="D35" s="73" t="s">
        <v>50</v>
      </c>
      <c r="E35" s="205">
        <v>0</v>
      </c>
      <c r="F35" s="205">
        <v>113</v>
      </c>
      <c r="G35" s="205">
        <v>15</v>
      </c>
      <c r="H35" s="10">
        <f>F35/G35-0.005</f>
        <v>7.528333333333333</v>
      </c>
      <c r="I35" s="205">
        <v>49</v>
      </c>
      <c r="J35" s="118">
        <f>F35/C35*100</f>
        <v>70.625</v>
      </c>
    </row>
    <row r="36" spans="2:10" ht="4.5" customHeight="1">
      <c r="B36" s="55"/>
      <c r="C36" s="55"/>
      <c r="D36" s="74"/>
      <c r="J36" s="136"/>
    </row>
    <row r="37" spans="1:10" ht="12.75">
      <c r="A37" s="120">
        <f>'Be spelers'!A29</f>
        <v>2</v>
      </c>
      <c r="B37" s="123" t="str">
        <f>'Be spelers'!B29</f>
        <v>Dieu Gérôme</v>
      </c>
      <c r="C37" s="122">
        <f>'Be spelers'!C29</f>
        <v>160</v>
      </c>
      <c r="D37" s="75" t="s">
        <v>47</v>
      </c>
      <c r="E37" s="206">
        <v>2</v>
      </c>
      <c r="F37" s="206">
        <v>160</v>
      </c>
      <c r="G37" s="206">
        <v>14</v>
      </c>
      <c r="H37" s="44">
        <f>F37/G37-0.005</f>
        <v>11.423571428571428</v>
      </c>
      <c r="I37" s="206">
        <v>30</v>
      </c>
      <c r="J37" s="117">
        <f>F37/C37*100</f>
        <v>100</v>
      </c>
    </row>
    <row r="38" spans="1:10" ht="12.75">
      <c r="A38" s="121">
        <f>'Du spelers'!A29</f>
        <v>2</v>
      </c>
      <c r="B38" s="124" t="str">
        <f>'Du spelers'!B29</f>
        <v>Blondeel Simon</v>
      </c>
      <c r="C38" s="113">
        <f>'Du spelers'!C29</f>
        <v>200</v>
      </c>
      <c r="D38" s="73" t="s">
        <v>48</v>
      </c>
      <c r="E38" s="205">
        <v>0</v>
      </c>
      <c r="F38" s="205">
        <v>87</v>
      </c>
      <c r="G38" s="205">
        <v>14</v>
      </c>
      <c r="H38" s="10">
        <f>F38/G38-0.005</f>
        <v>6.2092857142857145</v>
      </c>
      <c r="I38" s="205">
        <v>26</v>
      </c>
      <c r="J38" s="118">
        <f>F38/C38*100</f>
        <v>43.5</v>
      </c>
    </row>
    <row r="39" spans="2:10" ht="5.25" customHeight="1">
      <c r="B39" s="55"/>
      <c r="C39" s="55"/>
      <c r="D39" s="74"/>
      <c r="J39" s="136"/>
    </row>
    <row r="40" spans="1:10" ht="12.75">
      <c r="A40" s="120">
        <f>'Du spelers'!A38</f>
        <v>3</v>
      </c>
      <c r="B40" s="123" t="str">
        <f>'Du spelers'!B38</f>
        <v>Kather Torben</v>
      </c>
      <c r="C40" s="122">
        <f>'Du spelers'!C38</f>
        <v>160</v>
      </c>
      <c r="D40" s="75" t="s">
        <v>48</v>
      </c>
      <c r="E40" s="206">
        <v>0</v>
      </c>
      <c r="F40" s="206">
        <v>42</v>
      </c>
      <c r="G40" s="206">
        <v>15</v>
      </c>
      <c r="H40" s="44">
        <f>F40/G40-0.005</f>
        <v>2.795</v>
      </c>
      <c r="I40" s="206">
        <v>12</v>
      </c>
      <c r="J40" s="117">
        <f>F40/C40*100</f>
        <v>26.25</v>
      </c>
    </row>
    <row r="41" spans="1:10" ht="12.75">
      <c r="A41" s="121">
        <f>'Ne spelers'!A38</f>
        <v>3</v>
      </c>
      <c r="B41" s="124" t="str">
        <f>'Ne spelers'!B38</f>
        <v>Bongers Joey</v>
      </c>
      <c r="C41" s="113">
        <f>'Ne spelers'!C38</f>
        <v>90</v>
      </c>
      <c r="D41" s="73" t="s">
        <v>50</v>
      </c>
      <c r="E41" s="205">
        <v>2</v>
      </c>
      <c r="F41" s="205">
        <v>90</v>
      </c>
      <c r="G41" s="205">
        <v>15</v>
      </c>
      <c r="H41" s="10">
        <f>F41/G41-0.005</f>
        <v>5.995</v>
      </c>
      <c r="I41" s="205">
        <v>21</v>
      </c>
      <c r="J41" s="118">
        <f>F41/C41*100</f>
        <v>100</v>
      </c>
    </row>
    <row r="42" spans="2:10" ht="5.25" customHeight="1">
      <c r="B42" s="55"/>
      <c r="C42" s="55"/>
      <c r="D42" s="74"/>
      <c r="J42" s="136"/>
    </row>
    <row r="43" spans="1:10" ht="12.75">
      <c r="A43" s="120">
        <f>'Be spelers'!A47</f>
        <v>4</v>
      </c>
      <c r="B43" s="123" t="str">
        <f>'Be spelers'!B47</f>
        <v>Dresselaers Geoffrey</v>
      </c>
      <c r="C43" s="122">
        <f>'Be spelers'!C47</f>
        <v>140</v>
      </c>
      <c r="D43" s="75" t="s">
        <v>47</v>
      </c>
      <c r="E43" s="206">
        <v>0</v>
      </c>
      <c r="F43" s="206">
        <v>63</v>
      </c>
      <c r="G43" s="206">
        <v>14</v>
      </c>
      <c r="H43" s="44">
        <f>F43/G43-0.005</f>
        <v>4.495</v>
      </c>
      <c r="I43" s="206">
        <v>19</v>
      </c>
      <c r="J43" s="117">
        <f>F43/C43*100</f>
        <v>45</v>
      </c>
    </row>
    <row r="44" spans="1:10" ht="12.75">
      <c r="A44" s="121">
        <f>'Ne spelers'!A47</f>
        <v>4</v>
      </c>
      <c r="B44" s="124" t="str">
        <f>'Ne spelers'!B47</f>
        <v>Schuurmans Jasper</v>
      </c>
      <c r="C44" s="113">
        <f>'Ne spelers'!C47</f>
        <v>70</v>
      </c>
      <c r="D44" s="73" t="s">
        <v>50</v>
      </c>
      <c r="E44" s="205">
        <v>2</v>
      </c>
      <c r="F44" s="205">
        <v>70</v>
      </c>
      <c r="G44" s="205">
        <v>14</v>
      </c>
      <c r="H44" s="10">
        <f>F44/G44-0.005</f>
        <v>4.995</v>
      </c>
      <c r="I44" s="205">
        <v>11</v>
      </c>
      <c r="J44" s="118">
        <f>F44/C44*100</f>
        <v>100</v>
      </c>
    </row>
    <row r="45" spans="2:10" ht="15.75" customHeight="1">
      <c r="B45" s="55"/>
      <c r="C45" s="55"/>
      <c r="D45" s="74"/>
      <c r="J45" s="136"/>
    </row>
    <row r="46" spans="1:10" ht="12.75">
      <c r="A46" s="260" t="s">
        <v>231</v>
      </c>
      <c r="B46" s="261"/>
      <c r="C46" s="262" t="s">
        <v>37</v>
      </c>
      <c r="D46" s="263"/>
      <c r="E46" s="65">
        <v>9</v>
      </c>
      <c r="J46" s="67"/>
    </row>
    <row r="47" spans="1:10" ht="12.75">
      <c r="A47" s="61"/>
      <c r="B47" s="58" t="s">
        <v>34</v>
      </c>
      <c r="C47" s="58" t="s">
        <v>38</v>
      </c>
      <c r="D47" s="20" t="s">
        <v>28</v>
      </c>
      <c r="E47" s="12" t="s">
        <v>12</v>
      </c>
      <c r="F47" s="12" t="s">
        <v>1</v>
      </c>
      <c r="G47" s="12" t="s">
        <v>2</v>
      </c>
      <c r="H47" s="12" t="s">
        <v>3</v>
      </c>
      <c r="I47" s="12" t="s">
        <v>4</v>
      </c>
      <c r="J47" s="13" t="s">
        <v>30</v>
      </c>
    </row>
    <row r="48" spans="1:10" ht="12.75">
      <c r="A48" s="62" t="s">
        <v>33</v>
      </c>
      <c r="B48" s="59" t="s">
        <v>35</v>
      </c>
      <c r="C48" s="59" t="s">
        <v>39</v>
      </c>
      <c r="D48" s="21" t="s">
        <v>29</v>
      </c>
      <c r="E48" s="15" t="s">
        <v>13</v>
      </c>
      <c r="F48" s="15" t="s">
        <v>1</v>
      </c>
      <c r="G48" s="15" t="s">
        <v>9</v>
      </c>
      <c r="H48" s="15" t="s">
        <v>5</v>
      </c>
      <c r="I48" s="15" t="s">
        <v>14</v>
      </c>
      <c r="J48" s="16" t="s">
        <v>31</v>
      </c>
    </row>
    <row r="49" spans="1:10" ht="12.75">
      <c r="A49" s="63"/>
      <c r="B49" s="60" t="s">
        <v>36</v>
      </c>
      <c r="C49" s="60" t="s">
        <v>40</v>
      </c>
      <c r="D49" s="22" t="s">
        <v>28</v>
      </c>
      <c r="E49" s="18" t="s">
        <v>15</v>
      </c>
      <c r="F49" s="18" t="s">
        <v>8</v>
      </c>
      <c r="G49" s="18" t="s">
        <v>97</v>
      </c>
      <c r="H49" s="18" t="s">
        <v>10</v>
      </c>
      <c r="I49" s="18" t="s">
        <v>238</v>
      </c>
      <c r="J49" s="19" t="s">
        <v>32</v>
      </c>
    </row>
    <row r="50" spans="1:10" ht="12.75">
      <c r="A50" s="120">
        <f>'Du spelers'!A83</f>
        <v>6</v>
      </c>
      <c r="B50" s="123" t="str">
        <f>'Du spelers'!B83</f>
        <v>Blondeel Lukas</v>
      </c>
      <c r="C50" s="122">
        <f>'Du spelers'!C83</f>
        <v>100</v>
      </c>
      <c r="D50" s="75" t="s">
        <v>48</v>
      </c>
      <c r="E50" s="206">
        <v>2</v>
      </c>
      <c r="F50" s="206">
        <v>100</v>
      </c>
      <c r="G50" s="206">
        <v>11</v>
      </c>
      <c r="H50" s="44">
        <f>F50/G50-0.005</f>
        <v>9.085909090909091</v>
      </c>
      <c r="I50" s="206">
        <v>49</v>
      </c>
      <c r="J50" s="150">
        <f>F50/C50*100</f>
        <v>100</v>
      </c>
    </row>
    <row r="51" spans="1:10" ht="12.75">
      <c r="A51" s="121">
        <f>'Be spelers'!A83</f>
        <v>6</v>
      </c>
      <c r="B51" s="124" t="str">
        <f>'Be spelers'!B83</f>
        <v>Eelen Bryan</v>
      </c>
      <c r="C51" s="113">
        <f>'Be spelers'!C83</f>
        <v>70</v>
      </c>
      <c r="D51" s="73" t="s">
        <v>47</v>
      </c>
      <c r="E51" s="205">
        <v>0</v>
      </c>
      <c r="F51" s="205">
        <v>32</v>
      </c>
      <c r="G51" s="205">
        <v>11</v>
      </c>
      <c r="H51" s="10">
        <f>F51/G51-0.005</f>
        <v>2.9040909090909093</v>
      </c>
      <c r="I51" s="205">
        <v>15</v>
      </c>
      <c r="J51" s="151">
        <f>F51/C51*100</f>
        <v>45.714285714285715</v>
      </c>
    </row>
    <row r="52" spans="2:10" ht="5.25" customHeight="1">
      <c r="B52" s="55"/>
      <c r="C52" s="55"/>
      <c r="D52" s="74"/>
      <c r="J52" s="136"/>
    </row>
    <row r="53" spans="1:10" ht="12.75">
      <c r="A53" s="120">
        <f>'Be spelers'!A56</f>
        <v>5</v>
      </c>
      <c r="B53" s="123" t="str">
        <f>'Be spelers'!B56</f>
        <v>Godfroid Amalric</v>
      </c>
      <c r="C53" s="122">
        <f>'Be spelers'!C56</f>
        <v>85</v>
      </c>
      <c r="D53" s="75" t="s">
        <v>47</v>
      </c>
      <c r="E53" s="206">
        <v>2</v>
      </c>
      <c r="F53" s="206">
        <v>85</v>
      </c>
      <c r="G53" s="206">
        <v>36</v>
      </c>
      <c r="H53" s="44">
        <f>F53/G53-0.005</f>
        <v>2.3561111111111113</v>
      </c>
      <c r="I53" s="206">
        <v>11</v>
      </c>
      <c r="J53" s="150">
        <f>F53/C53*100</f>
        <v>100</v>
      </c>
    </row>
    <row r="54" spans="1:10" ht="12.75">
      <c r="A54" s="121">
        <f>'Ne spelers'!A56</f>
        <v>5</v>
      </c>
      <c r="B54" s="124" t="str">
        <f>'Ne spelers'!B56</f>
        <v>Reutelingsperger Roy</v>
      </c>
      <c r="C54" s="113">
        <f>'Ne spelers'!C56</f>
        <v>70</v>
      </c>
      <c r="D54" s="73" t="s">
        <v>50</v>
      </c>
      <c r="E54" s="205">
        <v>0</v>
      </c>
      <c r="F54" s="205">
        <v>62</v>
      </c>
      <c r="G54" s="205">
        <v>36</v>
      </c>
      <c r="H54" s="10">
        <f>F54/G54-0.005</f>
        <v>1.7172222222222224</v>
      </c>
      <c r="I54" s="205">
        <v>7</v>
      </c>
      <c r="J54" s="151">
        <f>F54/C54*100</f>
        <v>88.57142857142857</v>
      </c>
    </row>
    <row r="55" spans="2:10" ht="5.25" customHeight="1">
      <c r="B55" s="55"/>
      <c r="C55" s="55"/>
      <c r="D55" s="74"/>
      <c r="J55" s="136"/>
    </row>
    <row r="56" spans="1:10" ht="12.75">
      <c r="A56" s="120">
        <f>'Be spelers'!A101</f>
        <v>8</v>
      </c>
      <c r="B56" s="123" t="str">
        <f>'Be spelers'!B101</f>
        <v>Van Hoeck Tim</v>
      </c>
      <c r="C56" s="122">
        <f>'Be spelers'!C101</f>
        <v>65</v>
      </c>
      <c r="D56" s="75" t="s">
        <v>47</v>
      </c>
      <c r="E56" s="206">
        <v>2</v>
      </c>
      <c r="F56" s="206">
        <v>65</v>
      </c>
      <c r="G56" s="206">
        <v>17</v>
      </c>
      <c r="H56" s="44">
        <f>F56/G56-0.005</f>
        <v>3.818529411764706</v>
      </c>
      <c r="I56" s="206">
        <v>17</v>
      </c>
      <c r="J56" s="150">
        <f>F56/C56*100</f>
        <v>100</v>
      </c>
    </row>
    <row r="57" spans="1:10" ht="12.75">
      <c r="A57" s="121">
        <f>'Ne spelers'!A101</f>
        <v>8</v>
      </c>
      <c r="B57" s="124" t="str">
        <f>'Ne spelers'!B101</f>
        <v>Marriott Bradley</v>
      </c>
      <c r="C57" s="113">
        <f>'Ne spelers'!C101</f>
        <v>33</v>
      </c>
      <c r="D57" s="73" t="s">
        <v>50</v>
      </c>
      <c r="E57" s="205">
        <v>0</v>
      </c>
      <c r="F57" s="205">
        <v>10</v>
      </c>
      <c r="G57" s="205">
        <v>17</v>
      </c>
      <c r="H57" s="10">
        <f>F57/G57-0.005</f>
        <v>0.5832352941176471</v>
      </c>
      <c r="I57" s="205">
        <v>4</v>
      </c>
      <c r="J57" s="151">
        <f>F57/C57*100</f>
        <v>30.303030303030305</v>
      </c>
    </row>
    <row r="58" spans="2:10" ht="5.25" customHeight="1">
      <c r="B58" s="55"/>
      <c r="C58" s="55"/>
      <c r="D58" s="74"/>
      <c r="J58" s="136"/>
    </row>
    <row r="59" spans="1:10" ht="12.75">
      <c r="A59" s="120">
        <f>'Ne spelers'!A92</f>
        <v>7</v>
      </c>
      <c r="B59" s="123" t="str">
        <f>'Ne spelers'!B92</f>
        <v>Hoogland Dennis</v>
      </c>
      <c r="C59" s="122">
        <f>'Ne spelers'!C92</f>
        <v>35</v>
      </c>
      <c r="D59" s="75" t="s">
        <v>50</v>
      </c>
      <c r="E59" s="206">
        <v>1</v>
      </c>
      <c r="F59" s="206">
        <v>35</v>
      </c>
      <c r="G59" s="206">
        <v>25</v>
      </c>
      <c r="H59" s="44">
        <f>F59/G59-0.005</f>
        <v>1.395</v>
      </c>
      <c r="I59" s="206">
        <v>9</v>
      </c>
      <c r="J59" s="150">
        <f>F59/C59*100</f>
        <v>100</v>
      </c>
    </row>
    <row r="60" spans="1:10" ht="12.75">
      <c r="A60" s="121">
        <f>'Du spelers'!A92</f>
        <v>7</v>
      </c>
      <c r="B60" s="124" t="str">
        <f>'Du spelers'!B92</f>
        <v>Seibeld Ramon</v>
      </c>
      <c r="C60" s="113">
        <f>'Du spelers'!C92</f>
        <v>75</v>
      </c>
      <c r="D60" s="73" t="s">
        <v>48</v>
      </c>
      <c r="E60" s="205">
        <v>1</v>
      </c>
      <c r="F60" s="205">
        <v>75</v>
      </c>
      <c r="G60" s="205">
        <v>25</v>
      </c>
      <c r="H60" s="10">
        <f>F60/G60-0.005</f>
        <v>2.995</v>
      </c>
      <c r="I60" s="205">
        <v>12</v>
      </c>
      <c r="J60" s="151">
        <f>F60/C60*100</f>
        <v>100</v>
      </c>
    </row>
    <row r="61" ht="5.25" customHeight="1"/>
    <row r="63" spans="1:8" s="29" customFormat="1" ht="12">
      <c r="A63" s="185"/>
      <c r="B63" s="64"/>
      <c r="C63" s="64"/>
      <c r="D63" s="64"/>
      <c r="E63" s="64"/>
      <c r="F63" s="64"/>
      <c r="G63" s="64"/>
      <c r="H63" s="64"/>
    </row>
  </sheetData>
  <sheetProtection/>
  <mergeCells count="12">
    <mergeCell ref="A1:J2"/>
    <mergeCell ref="A3:J4"/>
    <mergeCell ref="A5:J6"/>
    <mergeCell ref="A7:B7"/>
    <mergeCell ref="A8:J8"/>
    <mergeCell ref="A14:B14"/>
    <mergeCell ref="C7:H7"/>
    <mergeCell ref="C14:D14"/>
    <mergeCell ref="A30:B30"/>
    <mergeCell ref="C30:D30"/>
    <mergeCell ref="A46:B46"/>
    <mergeCell ref="C46:D46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65"/>
  <dimension ref="A1:L63"/>
  <sheetViews>
    <sheetView tabSelected="1" zoomScale="104" zoomScaleNormal="104" zoomScalePageLayoutView="0" workbookViewId="0" topLeftCell="A19">
      <selection activeCell="I55" sqref="I55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140625" style="0" customWidth="1"/>
    <col min="4" max="4" width="17.7109375" style="0" customWidth="1"/>
    <col min="5" max="5" width="5.8515625" style="0" customWidth="1"/>
    <col min="6" max="6" width="9.140625" style="0" customWidth="1"/>
    <col min="7" max="7" width="7.140625" style="0" customWidth="1"/>
    <col min="8" max="8" width="9.421875" style="0" customWidth="1"/>
    <col min="9" max="9" width="12.140625" style="0" customWidth="1"/>
    <col min="10" max="10" width="10.14062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ht="17.25" customHeight="1">
      <c r="H12" t="s">
        <v>195</v>
      </c>
    </row>
    <row r="14" spans="1:10" ht="12.75">
      <c r="A14" s="260" t="s">
        <v>232</v>
      </c>
      <c r="B14" s="261"/>
      <c r="C14" s="262" t="s">
        <v>37</v>
      </c>
      <c r="D14" s="263"/>
      <c r="E14" s="65">
        <v>10</v>
      </c>
      <c r="J14" s="67"/>
    </row>
    <row r="15" spans="1:10" ht="12.75">
      <c r="A15" s="61"/>
      <c r="B15" s="58" t="s">
        <v>34</v>
      </c>
      <c r="C15" s="58" t="s">
        <v>38</v>
      </c>
      <c r="D15" s="20" t="s">
        <v>28</v>
      </c>
      <c r="E15" s="12" t="s">
        <v>12</v>
      </c>
      <c r="F15" s="12" t="s">
        <v>1</v>
      </c>
      <c r="G15" s="12" t="s">
        <v>2</v>
      </c>
      <c r="H15" s="12" t="s">
        <v>3</v>
      </c>
      <c r="I15" s="12" t="s">
        <v>4</v>
      </c>
      <c r="J15" s="13" t="s">
        <v>30</v>
      </c>
    </row>
    <row r="16" spans="1:10" ht="12.75">
      <c r="A16" s="62" t="s">
        <v>33</v>
      </c>
      <c r="B16" s="59" t="s">
        <v>35</v>
      </c>
      <c r="C16" s="59" t="s">
        <v>39</v>
      </c>
      <c r="D16" s="21" t="s">
        <v>29</v>
      </c>
      <c r="E16" s="15" t="s">
        <v>13</v>
      </c>
      <c r="F16" s="15" t="s">
        <v>1</v>
      </c>
      <c r="G16" s="15" t="s">
        <v>9</v>
      </c>
      <c r="H16" s="15" t="s">
        <v>5</v>
      </c>
      <c r="I16" s="15" t="s">
        <v>14</v>
      </c>
      <c r="J16" s="16" t="s">
        <v>31</v>
      </c>
    </row>
    <row r="17" spans="1:10" ht="12.75">
      <c r="A17" s="63"/>
      <c r="B17" s="60" t="s">
        <v>36</v>
      </c>
      <c r="C17" s="60" t="s">
        <v>40</v>
      </c>
      <c r="D17" s="22" t="s">
        <v>28</v>
      </c>
      <c r="E17" s="18" t="s">
        <v>15</v>
      </c>
      <c r="F17" s="18" t="s">
        <v>8</v>
      </c>
      <c r="G17" s="18" t="s">
        <v>97</v>
      </c>
      <c r="H17" s="18" t="s">
        <v>10</v>
      </c>
      <c r="I17" s="18" t="s">
        <v>238</v>
      </c>
      <c r="J17" s="19" t="s">
        <v>32</v>
      </c>
    </row>
    <row r="18" spans="1:10" ht="12.75">
      <c r="A18" s="120">
        <f>'Be spelers'!A29</f>
        <v>2</v>
      </c>
      <c r="B18" s="123" t="str">
        <f>'Be spelers'!B29</f>
        <v>Dieu Gérôme</v>
      </c>
      <c r="C18" s="122">
        <f>'Be spelers'!C29</f>
        <v>160</v>
      </c>
      <c r="D18" s="72" t="s">
        <v>47</v>
      </c>
      <c r="E18" s="204">
        <v>2</v>
      </c>
      <c r="F18" s="204">
        <v>160</v>
      </c>
      <c r="G18" s="204">
        <v>11</v>
      </c>
      <c r="H18" s="6">
        <f>F18/G18-0.005</f>
        <v>14.540454545454544</v>
      </c>
      <c r="I18" s="204">
        <v>74</v>
      </c>
      <c r="J18" s="150">
        <f>F18/C18*100</f>
        <v>100</v>
      </c>
    </row>
    <row r="19" spans="1:12" ht="12.75">
      <c r="A19" s="121">
        <f>'Ne spelers'!A29</f>
        <v>2</v>
      </c>
      <c r="B19" s="124" t="str">
        <f>'Ne spelers'!B29</f>
        <v>van den Hooff Stephan</v>
      </c>
      <c r="C19" s="113">
        <f>'Ne spelers'!C29</f>
        <v>120</v>
      </c>
      <c r="D19" s="73" t="s">
        <v>50</v>
      </c>
      <c r="E19" s="205">
        <v>0</v>
      </c>
      <c r="F19" s="205">
        <v>81</v>
      </c>
      <c r="G19" s="205">
        <v>11</v>
      </c>
      <c r="H19" s="10">
        <f>F19/G19-0.005</f>
        <v>7.358636363636363</v>
      </c>
      <c r="I19" s="205">
        <v>30</v>
      </c>
      <c r="J19" s="151">
        <f>F19/C19*100</f>
        <v>67.5</v>
      </c>
      <c r="L19" t="s">
        <v>193</v>
      </c>
    </row>
    <row r="20" spans="2:10" ht="5.25" customHeight="1">
      <c r="B20" s="55"/>
      <c r="C20" s="55"/>
      <c r="D20" s="74"/>
      <c r="J20" s="136"/>
    </row>
    <row r="21" spans="1:10" ht="12.75">
      <c r="A21" s="120">
        <f>'Du spelers'!A20</f>
        <v>1</v>
      </c>
      <c r="B21" s="123" t="str">
        <f>'Du spelers'!B20</f>
        <v>Bouerdick Tobias</v>
      </c>
      <c r="C21" s="122">
        <f>'Du spelers'!C20</f>
        <v>250</v>
      </c>
      <c r="D21" s="75" t="s">
        <v>48</v>
      </c>
      <c r="E21" s="206">
        <v>2</v>
      </c>
      <c r="F21" s="206">
        <v>250</v>
      </c>
      <c r="G21" s="206">
        <v>16</v>
      </c>
      <c r="H21" s="44">
        <f>F21/G21-0.005</f>
        <v>15.62</v>
      </c>
      <c r="I21" s="206">
        <v>89</v>
      </c>
      <c r="J21" s="150">
        <f>F21/C21*100</f>
        <v>100</v>
      </c>
    </row>
    <row r="22" spans="1:10" ht="12.75">
      <c r="A22" s="121">
        <f>'Ne spelers'!A20</f>
        <v>1</v>
      </c>
      <c r="B22" s="124" t="str">
        <f>'Ne spelers'!B20</f>
        <v>Snellen Hans jr.</v>
      </c>
      <c r="C22" s="113">
        <f>'Ne spelers'!C20</f>
        <v>160</v>
      </c>
      <c r="D22" s="73" t="s">
        <v>50</v>
      </c>
      <c r="E22" s="205">
        <v>0</v>
      </c>
      <c r="F22" s="205">
        <v>69</v>
      </c>
      <c r="G22" s="205">
        <v>16</v>
      </c>
      <c r="H22" s="10">
        <f>F22/G22-0.005</f>
        <v>4.3075</v>
      </c>
      <c r="I22" s="205">
        <v>18</v>
      </c>
      <c r="J22" s="151">
        <f>F22/C22*100</f>
        <v>43.125</v>
      </c>
    </row>
    <row r="23" spans="2:10" ht="5.25" customHeight="1">
      <c r="B23" s="55"/>
      <c r="C23" s="55"/>
      <c r="D23" s="74"/>
      <c r="J23" s="136"/>
    </row>
    <row r="24" spans="1:10" ht="12.75">
      <c r="A24" s="120">
        <f>'Du spelers'!A47</f>
        <v>4</v>
      </c>
      <c r="B24" s="123" t="str">
        <f>'Du spelers'!B47</f>
        <v>Sauerbier Daniel</v>
      </c>
      <c r="C24" s="122">
        <f>'Du spelers'!C47</f>
        <v>130</v>
      </c>
      <c r="D24" s="75" t="s">
        <v>48</v>
      </c>
      <c r="E24" s="206">
        <v>0</v>
      </c>
      <c r="F24" s="206">
        <v>99</v>
      </c>
      <c r="G24" s="206">
        <v>16</v>
      </c>
      <c r="H24" s="44">
        <f>F24/G24-0.005</f>
        <v>6.1825</v>
      </c>
      <c r="I24" s="206">
        <v>28</v>
      </c>
      <c r="J24" s="150">
        <f>F24/C24*100</f>
        <v>76.15384615384615</v>
      </c>
    </row>
    <row r="25" spans="1:10" ht="12.75">
      <c r="A25" s="121">
        <f>'Ne spelers'!A47</f>
        <v>4</v>
      </c>
      <c r="B25" s="124" t="str">
        <f>'Ne spelers'!B47</f>
        <v>Schuurmans Jasper</v>
      </c>
      <c r="C25" s="113">
        <f>'Ne spelers'!C47</f>
        <v>70</v>
      </c>
      <c r="D25" s="73" t="s">
        <v>50</v>
      </c>
      <c r="E25" s="205">
        <v>2</v>
      </c>
      <c r="F25" s="205">
        <v>70</v>
      </c>
      <c r="G25" s="205">
        <v>16</v>
      </c>
      <c r="H25" s="10">
        <f>F25/G25-0.005</f>
        <v>4.37</v>
      </c>
      <c r="I25" s="205">
        <v>12</v>
      </c>
      <c r="J25" s="151">
        <f>F25/C25*100</f>
        <v>100</v>
      </c>
    </row>
    <row r="26" spans="2:10" ht="5.25" customHeight="1">
      <c r="B26" s="55"/>
      <c r="C26" s="55"/>
      <c r="D26" s="74"/>
      <c r="J26" s="136"/>
    </row>
    <row r="27" spans="1:10" ht="12.75">
      <c r="A27" s="120">
        <f>'Be spelers'!A38</f>
        <v>3</v>
      </c>
      <c r="B27" s="123" t="str">
        <f>'Be spelers'!B38</f>
        <v>Wittemans Dimitri</v>
      </c>
      <c r="C27" s="122">
        <f>'Be spelers'!C38</f>
        <v>150</v>
      </c>
      <c r="D27" s="75" t="s">
        <v>47</v>
      </c>
      <c r="E27" s="206">
        <v>2</v>
      </c>
      <c r="F27" s="206">
        <v>150</v>
      </c>
      <c r="G27" s="206">
        <v>22</v>
      </c>
      <c r="H27" s="44">
        <f>F27/G27-0.005</f>
        <v>6.8131818181818184</v>
      </c>
      <c r="I27" s="206">
        <v>26</v>
      </c>
      <c r="J27" s="150">
        <f>F27/C27*100</f>
        <v>100</v>
      </c>
    </row>
    <row r="28" spans="1:10" ht="12.75">
      <c r="A28" s="121">
        <f>'Du spelers'!A38</f>
        <v>3</v>
      </c>
      <c r="B28" s="124" t="str">
        <f>'Du spelers'!B38</f>
        <v>Kather Torben</v>
      </c>
      <c r="C28" s="113">
        <f>'Du spelers'!C38</f>
        <v>160</v>
      </c>
      <c r="D28" s="73" t="s">
        <v>48</v>
      </c>
      <c r="E28" s="205">
        <v>0</v>
      </c>
      <c r="F28" s="205">
        <v>58</v>
      </c>
      <c r="G28" s="205">
        <v>22</v>
      </c>
      <c r="H28" s="10">
        <f>F28/G28-0.005</f>
        <v>2.6313636363636363</v>
      </c>
      <c r="I28" s="205">
        <v>19</v>
      </c>
      <c r="J28" s="151">
        <f>F28/C28*100</f>
        <v>36.25</v>
      </c>
    </row>
    <row r="29" ht="15.75" customHeight="1"/>
    <row r="30" spans="1:10" ht="12.75">
      <c r="A30" s="260" t="s">
        <v>233</v>
      </c>
      <c r="B30" s="261"/>
      <c r="C30" s="262" t="s">
        <v>37</v>
      </c>
      <c r="D30" s="263"/>
      <c r="E30" s="65">
        <v>11</v>
      </c>
      <c r="J30" s="67"/>
    </row>
    <row r="31" spans="1:10" ht="12.75">
      <c r="A31" s="61"/>
      <c r="B31" s="58" t="s">
        <v>34</v>
      </c>
      <c r="C31" s="58" t="s">
        <v>38</v>
      </c>
      <c r="D31" s="20" t="s">
        <v>28</v>
      </c>
      <c r="E31" s="12" t="s">
        <v>12</v>
      </c>
      <c r="F31" s="12" t="s">
        <v>1</v>
      </c>
      <c r="G31" s="12" t="s">
        <v>2</v>
      </c>
      <c r="H31" s="12" t="s">
        <v>3</v>
      </c>
      <c r="I31" s="12" t="s">
        <v>4</v>
      </c>
      <c r="J31" s="13" t="s">
        <v>30</v>
      </c>
    </row>
    <row r="32" spans="1:10" ht="12.75">
      <c r="A32" s="62" t="s">
        <v>33</v>
      </c>
      <c r="B32" s="59" t="s">
        <v>35</v>
      </c>
      <c r="C32" s="59" t="s">
        <v>39</v>
      </c>
      <c r="D32" s="21" t="s">
        <v>29</v>
      </c>
      <c r="E32" s="15" t="s">
        <v>13</v>
      </c>
      <c r="F32" s="15" t="s">
        <v>1</v>
      </c>
      <c r="G32" s="15" t="s">
        <v>9</v>
      </c>
      <c r="H32" s="15" t="s">
        <v>5</v>
      </c>
      <c r="I32" s="15" t="s">
        <v>14</v>
      </c>
      <c r="J32" s="16" t="s">
        <v>31</v>
      </c>
    </row>
    <row r="33" spans="1:10" ht="12.75">
      <c r="A33" s="63"/>
      <c r="B33" s="60" t="s">
        <v>36</v>
      </c>
      <c r="C33" s="60" t="s">
        <v>40</v>
      </c>
      <c r="D33" s="22" t="s">
        <v>28</v>
      </c>
      <c r="E33" s="18" t="s">
        <v>15</v>
      </c>
      <c r="F33" s="18" t="s">
        <v>8</v>
      </c>
      <c r="G33" s="18" t="s">
        <v>97</v>
      </c>
      <c r="H33" s="18" t="s">
        <v>10</v>
      </c>
      <c r="I33" s="18" t="s">
        <v>238</v>
      </c>
      <c r="J33" s="19" t="s">
        <v>32</v>
      </c>
    </row>
    <row r="34" spans="1:10" ht="12.75">
      <c r="A34" s="120">
        <f>'Du spelers'!A56</f>
        <v>5</v>
      </c>
      <c r="B34" s="123" t="str">
        <f>'Du spelers'!B56</f>
        <v>Back Marcel</v>
      </c>
      <c r="C34" s="122">
        <f>'Du spelers'!C56</f>
        <v>110</v>
      </c>
      <c r="D34" s="75" t="s">
        <v>48</v>
      </c>
      <c r="E34" s="206">
        <v>2</v>
      </c>
      <c r="F34" s="206">
        <v>110</v>
      </c>
      <c r="G34" s="206">
        <v>28</v>
      </c>
      <c r="H34" s="44">
        <f>F34/G34-0.005</f>
        <v>3.9235714285714285</v>
      </c>
      <c r="I34" s="206">
        <v>13</v>
      </c>
      <c r="J34" s="117">
        <f>F34/C34*100</f>
        <v>100</v>
      </c>
    </row>
    <row r="35" spans="1:10" ht="12.75">
      <c r="A35" s="121">
        <f>'Ne spelers'!A56</f>
        <v>5</v>
      </c>
      <c r="B35" s="124" t="str">
        <f>'Ne spelers'!B56</f>
        <v>Reutelingsperger Roy</v>
      </c>
      <c r="C35" s="113">
        <f>'Ne spelers'!C56</f>
        <v>70</v>
      </c>
      <c r="D35" s="73" t="s">
        <v>50</v>
      </c>
      <c r="E35" s="205">
        <v>0</v>
      </c>
      <c r="F35" s="205">
        <v>66</v>
      </c>
      <c r="G35" s="205">
        <v>28</v>
      </c>
      <c r="H35" s="10">
        <f>F35/G35-0.005</f>
        <v>2.3521428571428573</v>
      </c>
      <c r="I35" s="205">
        <v>10</v>
      </c>
      <c r="J35" s="118">
        <f>F35/C35*100</f>
        <v>94.28571428571428</v>
      </c>
    </row>
    <row r="36" spans="2:10" ht="5.25" customHeight="1">
      <c r="B36" s="55"/>
      <c r="C36" s="55"/>
      <c r="D36" s="74"/>
      <c r="J36" s="136"/>
    </row>
    <row r="37" spans="1:10" ht="12.75">
      <c r="A37" s="66">
        <f>'Ne spelers'!A101</f>
        <v>8</v>
      </c>
      <c r="B37" s="180" t="str">
        <f>'Ne spelers'!B101</f>
        <v>Marriott Bradley</v>
      </c>
      <c r="C37" s="123">
        <f>'Ne spelers'!C101</f>
        <v>33</v>
      </c>
      <c r="D37" s="75" t="s">
        <v>50</v>
      </c>
      <c r="E37" s="206">
        <v>0</v>
      </c>
      <c r="F37" s="206">
        <v>22</v>
      </c>
      <c r="G37" s="206">
        <v>26</v>
      </c>
      <c r="H37" s="44">
        <f>F37/G37-0.005</f>
        <v>0.8411538461538461</v>
      </c>
      <c r="I37" s="206">
        <v>7</v>
      </c>
      <c r="J37" s="117">
        <f>F37/C37*100</f>
        <v>66.66666666666666</v>
      </c>
    </row>
    <row r="38" spans="1:10" ht="12.75">
      <c r="A38" s="17">
        <f>'Du spelers'!A101</f>
        <v>8</v>
      </c>
      <c r="B38" s="181" t="str">
        <f>'Du spelers'!B101</f>
        <v>Schramm Anika</v>
      </c>
      <c r="C38" s="124">
        <f>'Du spelers'!C101</f>
        <v>44</v>
      </c>
      <c r="D38" s="73" t="s">
        <v>48</v>
      </c>
      <c r="E38" s="205">
        <v>2</v>
      </c>
      <c r="F38" s="205">
        <v>44</v>
      </c>
      <c r="G38" s="205">
        <v>26</v>
      </c>
      <c r="H38" s="10">
        <f>F38/G38-0.005</f>
        <v>1.6873076923076924</v>
      </c>
      <c r="I38" s="205">
        <v>7</v>
      </c>
      <c r="J38" s="118">
        <f>F38/C38*100</f>
        <v>100</v>
      </c>
    </row>
    <row r="39" spans="2:10" ht="5.25" customHeight="1">
      <c r="B39" s="55"/>
      <c r="C39" s="55"/>
      <c r="D39" s="74"/>
      <c r="J39" s="136"/>
    </row>
    <row r="40" spans="1:10" ht="12.75">
      <c r="A40" s="120">
        <f>'Be spelers'!A83</f>
        <v>6</v>
      </c>
      <c r="B40" s="123" t="str">
        <f>'Be spelers'!B83</f>
        <v>Eelen Bryan</v>
      </c>
      <c r="C40" s="122">
        <f>'Be spelers'!C83</f>
        <v>70</v>
      </c>
      <c r="D40" s="75" t="s">
        <v>47</v>
      </c>
      <c r="E40" s="206">
        <v>2</v>
      </c>
      <c r="F40" s="206">
        <v>70</v>
      </c>
      <c r="G40" s="206">
        <v>17</v>
      </c>
      <c r="H40" s="44">
        <f>F40/G40-0.005</f>
        <v>4.112647058823529</v>
      </c>
      <c r="I40" s="206">
        <v>35</v>
      </c>
      <c r="J40" s="117">
        <f>F40/C40*100</f>
        <v>100</v>
      </c>
    </row>
    <row r="41" spans="1:10" ht="12.75">
      <c r="A41" s="121">
        <f>'Ne spelers'!A83</f>
        <v>6</v>
      </c>
      <c r="B41" s="124" t="str">
        <f>'Ne spelers'!B83</f>
        <v>Glissenaar Silvy</v>
      </c>
      <c r="C41" s="113">
        <f>'Ne spelers'!C83</f>
        <v>50</v>
      </c>
      <c r="D41" s="73" t="s">
        <v>50</v>
      </c>
      <c r="E41" s="205">
        <v>0</v>
      </c>
      <c r="F41" s="205">
        <v>34</v>
      </c>
      <c r="G41" s="205">
        <v>17</v>
      </c>
      <c r="H41" s="10">
        <f>F41/G41-0.005</f>
        <v>1.995</v>
      </c>
      <c r="I41" s="205">
        <v>6</v>
      </c>
      <c r="J41" s="118">
        <f>F41/C41*100</f>
        <v>68</v>
      </c>
    </row>
    <row r="42" spans="2:10" ht="5.25" customHeight="1">
      <c r="B42" s="55"/>
      <c r="C42" s="55"/>
      <c r="D42" s="74"/>
      <c r="J42" s="136"/>
    </row>
    <row r="43" spans="1:10" ht="12.75">
      <c r="A43" s="120">
        <f>'Be spelers'!A92</f>
        <v>7</v>
      </c>
      <c r="B43" s="123" t="str">
        <f>'Be spelers'!B92</f>
        <v>Roest Michael</v>
      </c>
      <c r="C43" s="122">
        <f>'Be spelers'!C92</f>
        <v>70</v>
      </c>
      <c r="D43" s="75" t="s">
        <v>47</v>
      </c>
      <c r="E43" s="206">
        <v>2</v>
      </c>
      <c r="F43" s="206">
        <v>70</v>
      </c>
      <c r="G43" s="206">
        <v>16</v>
      </c>
      <c r="H43" s="44">
        <f>F43/G43-0.005</f>
        <v>4.37</v>
      </c>
      <c r="I43" s="206">
        <v>15</v>
      </c>
      <c r="J43" s="117">
        <f>F43/C43*100</f>
        <v>100</v>
      </c>
    </row>
    <row r="44" spans="1:10" ht="12.75">
      <c r="A44" s="121">
        <f>'Du spelers'!A92</f>
        <v>7</v>
      </c>
      <c r="B44" s="124" t="str">
        <f>'Du spelers'!B92</f>
        <v>Seibeld Ramon</v>
      </c>
      <c r="C44" s="113">
        <f>'Du spelers'!C92</f>
        <v>75</v>
      </c>
      <c r="D44" s="73" t="s">
        <v>48</v>
      </c>
      <c r="E44" s="205">
        <v>0</v>
      </c>
      <c r="F44" s="205">
        <v>28</v>
      </c>
      <c r="G44" s="205">
        <v>16</v>
      </c>
      <c r="H44" s="10">
        <f>F44/G44-0.005</f>
        <v>1.745</v>
      </c>
      <c r="I44" s="205">
        <v>9</v>
      </c>
      <c r="J44" s="118">
        <f>F44/C44*100</f>
        <v>37.333333333333336</v>
      </c>
    </row>
    <row r="45" ht="15.75" customHeight="1"/>
    <row r="46" spans="1:10" ht="12.75">
      <c r="A46" s="260" t="s">
        <v>234</v>
      </c>
      <c r="B46" s="261"/>
      <c r="C46" s="262" t="s">
        <v>37</v>
      </c>
      <c r="D46" s="263"/>
      <c r="E46" s="65">
        <v>12</v>
      </c>
      <c r="J46" s="67"/>
    </row>
    <row r="47" spans="1:10" ht="12.75">
      <c r="A47" s="61"/>
      <c r="B47" s="58" t="s">
        <v>34</v>
      </c>
      <c r="C47" s="58" t="s">
        <v>38</v>
      </c>
      <c r="D47" s="20" t="s">
        <v>28</v>
      </c>
      <c r="E47" s="12" t="s">
        <v>12</v>
      </c>
      <c r="F47" s="12" t="s">
        <v>1</v>
      </c>
      <c r="G47" s="12" t="s">
        <v>2</v>
      </c>
      <c r="H47" s="12" t="s">
        <v>3</v>
      </c>
      <c r="I47" s="12" t="s">
        <v>4</v>
      </c>
      <c r="J47" s="13" t="s">
        <v>30</v>
      </c>
    </row>
    <row r="48" spans="1:10" ht="12.75">
      <c r="A48" s="62" t="s">
        <v>33</v>
      </c>
      <c r="B48" s="59" t="s">
        <v>35</v>
      </c>
      <c r="C48" s="59" t="s">
        <v>39</v>
      </c>
      <c r="D48" s="21" t="s">
        <v>29</v>
      </c>
      <c r="E48" s="15" t="s">
        <v>13</v>
      </c>
      <c r="F48" s="15" t="s">
        <v>1</v>
      </c>
      <c r="G48" s="15" t="s">
        <v>9</v>
      </c>
      <c r="H48" s="15" t="s">
        <v>5</v>
      </c>
      <c r="I48" s="15" t="s">
        <v>14</v>
      </c>
      <c r="J48" s="16" t="s">
        <v>31</v>
      </c>
    </row>
    <row r="49" spans="1:10" ht="12.75">
      <c r="A49" s="63"/>
      <c r="B49" s="60" t="s">
        <v>36</v>
      </c>
      <c r="C49" s="60" t="s">
        <v>40</v>
      </c>
      <c r="D49" s="22" t="s">
        <v>28</v>
      </c>
      <c r="E49" s="18" t="s">
        <v>15</v>
      </c>
      <c r="F49" s="18" t="s">
        <v>8</v>
      </c>
      <c r="G49" s="18" t="s">
        <v>97</v>
      </c>
      <c r="H49" s="18" t="s">
        <v>10</v>
      </c>
      <c r="I49" s="18" t="s">
        <v>238</v>
      </c>
      <c r="J49" s="19" t="s">
        <v>32</v>
      </c>
    </row>
    <row r="50" spans="1:10" ht="12.75">
      <c r="A50" s="120">
        <f>'Be spelers'!A47</f>
        <v>4</v>
      </c>
      <c r="B50" s="123" t="str">
        <f>'Be spelers'!B47</f>
        <v>Dresselaers Geoffrey</v>
      </c>
      <c r="C50" s="122">
        <f>'Be spelers'!C47</f>
        <v>140</v>
      </c>
      <c r="D50" s="75" t="s">
        <v>47</v>
      </c>
      <c r="E50" s="206">
        <v>0</v>
      </c>
      <c r="F50" s="206">
        <v>58</v>
      </c>
      <c r="G50" s="206">
        <v>19</v>
      </c>
      <c r="H50" s="44">
        <f>F50/G50-0.005</f>
        <v>3.0476315789473687</v>
      </c>
      <c r="I50" s="206">
        <v>10</v>
      </c>
      <c r="J50" s="117">
        <f>F50/C50*100</f>
        <v>41.42857142857143</v>
      </c>
    </row>
    <row r="51" spans="1:10" ht="12.75">
      <c r="A51" s="121">
        <f>'Du spelers'!A47</f>
        <v>4</v>
      </c>
      <c r="B51" s="124" t="str">
        <f>'Du spelers'!B47</f>
        <v>Sauerbier Daniel</v>
      </c>
      <c r="C51" s="113">
        <f>'Du spelers'!C47</f>
        <v>130</v>
      </c>
      <c r="D51" s="73" t="s">
        <v>48</v>
      </c>
      <c r="E51" s="205">
        <v>2</v>
      </c>
      <c r="F51" s="205">
        <v>130</v>
      </c>
      <c r="G51" s="205">
        <v>19</v>
      </c>
      <c r="H51" s="10">
        <f>F51/G51-0.005</f>
        <v>6.837105263157895</v>
      </c>
      <c r="I51" s="205">
        <v>41</v>
      </c>
      <c r="J51" s="118">
        <f>F51/C51*100</f>
        <v>100</v>
      </c>
    </row>
    <row r="52" spans="2:10" ht="5.25" customHeight="1">
      <c r="B52" s="55"/>
      <c r="C52" s="55"/>
      <c r="D52" s="74"/>
      <c r="J52" s="136"/>
    </row>
    <row r="53" spans="1:10" ht="12.75">
      <c r="A53" s="120">
        <f>'Be spelers'!A38</f>
        <v>3</v>
      </c>
      <c r="B53" s="123" t="str">
        <f>'Be spelers'!B38</f>
        <v>Wittemans Dimitri</v>
      </c>
      <c r="C53" s="180">
        <f>'Be spelers'!C38</f>
        <v>150</v>
      </c>
      <c r="D53" s="75" t="s">
        <v>47</v>
      </c>
      <c r="E53" s="206">
        <v>2</v>
      </c>
      <c r="F53" s="206">
        <v>150</v>
      </c>
      <c r="G53" s="206">
        <v>18</v>
      </c>
      <c r="H53" s="44">
        <f>F53/G53-0.005</f>
        <v>8.328333333333333</v>
      </c>
      <c r="I53" s="206">
        <v>34</v>
      </c>
      <c r="J53" s="117">
        <f>F53/C53*100</f>
        <v>100</v>
      </c>
    </row>
    <row r="54" spans="1:10" ht="12.75">
      <c r="A54" s="121">
        <f>'Ne spelers'!A38</f>
        <v>3</v>
      </c>
      <c r="B54" s="124" t="str">
        <f>'Ne spelers'!B38</f>
        <v>Bongers Joey</v>
      </c>
      <c r="C54" s="181">
        <f>'Ne spelers'!C38</f>
        <v>90</v>
      </c>
      <c r="D54" s="73" t="s">
        <v>50</v>
      </c>
      <c r="E54" s="205">
        <v>0</v>
      </c>
      <c r="F54" s="205">
        <v>85</v>
      </c>
      <c r="G54" s="205">
        <v>18</v>
      </c>
      <c r="H54" s="10">
        <f>F54/G54-0.005</f>
        <v>4.717222222222222</v>
      </c>
      <c r="I54" s="205">
        <v>20</v>
      </c>
      <c r="J54" s="118">
        <f>F54/C54*100</f>
        <v>94.44444444444444</v>
      </c>
    </row>
    <row r="55" spans="2:10" ht="5.25" customHeight="1">
      <c r="B55" s="55"/>
      <c r="C55" s="55"/>
      <c r="D55" s="74"/>
      <c r="J55" s="136"/>
    </row>
    <row r="56" spans="1:10" ht="12.75">
      <c r="A56" s="120">
        <f>'Be spelers'!A20</f>
        <v>1</v>
      </c>
      <c r="B56" s="123" t="str">
        <f>'Be spelers'!B20</f>
        <v>Van Hees Stef</v>
      </c>
      <c r="C56" s="122">
        <f>'Be spelers'!C20</f>
        <v>200</v>
      </c>
      <c r="D56" s="75" t="s">
        <v>49</v>
      </c>
      <c r="E56" s="206">
        <v>1</v>
      </c>
      <c r="F56" s="206">
        <v>200</v>
      </c>
      <c r="G56" s="206">
        <v>17</v>
      </c>
      <c r="H56" s="44">
        <f>F56/G56-0.005</f>
        <v>11.759705882352941</v>
      </c>
      <c r="I56" s="206">
        <v>53</v>
      </c>
      <c r="J56" s="117">
        <f>F56/C56*100</f>
        <v>100</v>
      </c>
    </row>
    <row r="57" spans="1:10" ht="12.75">
      <c r="A57" s="121">
        <f>'Du spelers'!A20</f>
        <v>1</v>
      </c>
      <c r="B57" s="124" t="str">
        <f>'Du spelers'!B20</f>
        <v>Bouerdick Tobias</v>
      </c>
      <c r="C57" s="113">
        <f>'Du spelers'!C20</f>
        <v>250</v>
      </c>
      <c r="D57" s="73" t="s">
        <v>48</v>
      </c>
      <c r="E57" s="205">
        <v>1</v>
      </c>
      <c r="F57" s="205">
        <v>250</v>
      </c>
      <c r="G57" s="205">
        <v>17</v>
      </c>
      <c r="H57" s="10">
        <f>F57/G57-0.005</f>
        <v>14.700882352941175</v>
      </c>
      <c r="I57" s="205">
        <v>44</v>
      </c>
      <c r="J57" s="118">
        <f>F57/C57*100</f>
        <v>100</v>
      </c>
    </row>
    <row r="58" spans="2:10" ht="5.25" customHeight="1">
      <c r="B58" s="55"/>
      <c r="C58" s="55"/>
      <c r="D58" s="74"/>
      <c r="J58" s="136"/>
    </row>
    <row r="59" spans="1:10" ht="12.75">
      <c r="A59" s="120">
        <f>'Du spelers'!A29</f>
        <v>2</v>
      </c>
      <c r="B59" s="123" t="str">
        <f>'Du spelers'!B29</f>
        <v>Blondeel Simon</v>
      </c>
      <c r="C59" s="122">
        <f>'Du spelers'!C29</f>
        <v>200</v>
      </c>
      <c r="D59" s="75" t="s">
        <v>48</v>
      </c>
      <c r="E59" s="206">
        <v>0</v>
      </c>
      <c r="F59" s="206">
        <v>72</v>
      </c>
      <c r="G59" s="206">
        <v>13</v>
      </c>
      <c r="H59" s="44">
        <f>F59/G59-0.005</f>
        <v>5.533461538461538</v>
      </c>
      <c r="I59" s="206">
        <v>19</v>
      </c>
      <c r="J59" s="117">
        <f>F59/C59*100</f>
        <v>36</v>
      </c>
    </row>
    <row r="60" spans="1:10" ht="12.75">
      <c r="A60" s="121">
        <f>'Ne spelers'!A29</f>
        <v>2</v>
      </c>
      <c r="B60" s="124" t="str">
        <f>'Ne spelers'!B29</f>
        <v>van den Hooff Stephan</v>
      </c>
      <c r="C60" s="113">
        <f>'Ne spelers'!C29</f>
        <v>120</v>
      </c>
      <c r="D60" s="73" t="s">
        <v>50</v>
      </c>
      <c r="E60" s="205">
        <v>2</v>
      </c>
      <c r="F60" s="205">
        <v>120</v>
      </c>
      <c r="G60" s="205">
        <v>13</v>
      </c>
      <c r="H60" s="10">
        <f>F60/G60-0.005</f>
        <v>9.22576923076923</v>
      </c>
      <c r="I60" s="205">
        <v>24</v>
      </c>
      <c r="J60" s="118">
        <f>F60/C60*100</f>
        <v>100</v>
      </c>
    </row>
    <row r="61" ht="5.25" customHeight="1"/>
    <row r="63" spans="1:8" s="29" customFormat="1" ht="12">
      <c r="A63" s="185"/>
      <c r="B63" s="64"/>
      <c r="C63" s="64"/>
      <c r="D63" s="64"/>
      <c r="E63" s="64"/>
      <c r="F63" s="64"/>
      <c r="G63" s="64"/>
      <c r="H63" s="64"/>
    </row>
  </sheetData>
  <sheetProtection/>
  <mergeCells count="12">
    <mergeCell ref="A1:J2"/>
    <mergeCell ref="A3:J4"/>
    <mergeCell ref="A5:J6"/>
    <mergeCell ref="A7:B7"/>
    <mergeCell ref="A8:J8"/>
    <mergeCell ref="A14:B14"/>
    <mergeCell ref="C7:H7"/>
    <mergeCell ref="C14:D14"/>
    <mergeCell ref="A30:B30"/>
    <mergeCell ref="C30:D30"/>
    <mergeCell ref="A46:B46"/>
    <mergeCell ref="C46:D46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1"/>
  <dimension ref="A1:S44"/>
  <sheetViews>
    <sheetView zoomScale="92" zoomScaleNormal="92" zoomScalePageLayoutView="0" workbookViewId="0" topLeftCell="A1">
      <selection activeCell="S25" sqref="S25"/>
    </sheetView>
  </sheetViews>
  <sheetFormatPr defaultColWidth="11.421875" defaultRowHeight="12.75"/>
  <cols>
    <col min="1" max="1" width="2.7109375" style="0" customWidth="1"/>
    <col min="2" max="2" width="18.8515625" style="0" customWidth="1"/>
    <col min="3" max="3" width="4.28125" style="0" customWidth="1"/>
    <col min="4" max="4" width="4.7109375" style="0" customWidth="1"/>
    <col min="5" max="5" width="7.7109375" style="0" customWidth="1"/>
    <col min="6" max="6" width="6.140625" style="0" customWidth="1"/>
    <col min="7" max="7" width="8.140625" style="0" customWidth="1"/>
    <col min="8" max="8" width="10.140625" style="0" customWidth="1"/>
    <col min="9" max="9" width="8.7109375" style="0" customWidth="1"/>
    <col min="10" max="10" width="2.00390625" style="0" customWidth="1"/>
    <col min="11" max="11" width="2.7109375" style="0" customWidth="1"/>
    <col min="12" max="12" width="18.8515625" style="0" customWidth="1"/>
    <col min="13" max="13" width="4.140625" style="0" customWidth="1"/>
    <col min="14" max="14" width="4.7109375" style="0" customWidth="1"/>
    <col min="15" max="15" width="7.7109375" style="0" customWidth="1"/>
    <col min="16" max="16" width="6.140625" style="0" customWidth="1"/>
    <col min="17" max="17" width="8.140625" style="0" customWidth="1"/>
    <col min="18" max="18" width="10.140625" style="0" customWidth="1"/>
    <col min="19" max="19" width="8.7109375" style="0" customWidth="1"/>
    <col min="20" max="16384" width="9.140625" style="0" customWidth="1"/>
  </cols>
  <sheetData>
    <row r="1" spans="1:19" ht="12.75" customHeight="1">
      <c r="A1" s="252" t="s">
        <v>198</v>
      </c>
      <c r="B1" s="252"/>
      <c r="C1" s="252"/>
      <c r="D1" s="252"/>
      <c r="E1" s="252"/>
      <c r="F1" s="252"/>
      <c r="G1" s="252"/>
      <c r="H1" s="252"/>
      <c r="I1" s="252"/>
      <c r="K1" s="252" t="s">
        <v>198</v>
      </c>
      <c r="L1" s="252"/>
      <c r="M1" s="252"/>
      <c r="N1" s="252"/>
      <c r="O1" s="252"/>
      <c r="P1" s="252"/>
      <c r="Q1" s="252"/>
      <c r="R1" s="252"/>
      <c r="S1" s="252"/>
    </row>
    <row r="2" spans="1:19" ht="12.75" customHeight="1">
      <c r="A2" s="252"/>
      <c r="B2" s="252"/>
      <c r="C2" s="252"/>
      <c r="D2" s="252"/>
      <c r="E2" s="252"/>
      <c r="F2" s="252"/>
      <c r="G2" s="252"/>
      <c r="H2" s="252"/>
      <c r="I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2.75" customHeight="1">
      <c r="A3" s="252" t="s">
        <v>199</v>
      </c>
      <c r="B3" s="252"/>
      <c r="C3" s="252"/>
      <c r="D3" s="252"/>
      <c r="E3" s="252"/>
      <c r="F3" s="252"/>
      <c r="G3" s="252"/>
      <c r="H3" s="252"/>
      <c r="I3" s="252"/>
      <c r="K3" s="252" t="s">
        <v>199</v>
      </c>
      <c r="L3" s="252"/>
      <c r="M3" s="252"/>
      <c r="N3" s="252"/>
      <c r="O3" s="252"/>
      <c r="P3" s="252"/>
      <c r="Q3" s="252"/>
      <c r="R3" s="252"/>
      <c r="S3" s="252"/>
    </row>
    <row r="4" spans="1:19" ht="12.75" customHeight="1">
      <c r="A4" s="252"/>
      <c r="B4" s="252"/>
      <c r="C4" s="252"/>
      <c r="D4" s="252"/>
      <c r="E4" s="252"/>
      <c r="F4" s="252"/>
      <c r="G4" s="252"/>
      <c r="H4" s="252"/>
      <c r="I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2.75" customHeight="1">
      <c r="A5" s="252" t="s">
        <v>200</v>
      </c>
      <c r="B5" s="252"/>
      <c r="C5" s="252"/>
      <c r="D5" s="252"/>
      <c r="E5" s="252"/>
      <c r="F5" s="252"/>
      <c r="G5" s="252"/>
      <c r="H5" s="252"/>
      <c r="I5" s="252"/>
      <c r="K5" s="252" t="s">
        <v>200</v>
      </c>
      <c r="L5" s="252"/>
      <c r="M5" s="252"/>
      <c r="N5" s="252"/>
      <c r="O5" s="252"/>
      <c r="P5" s="252"/>
      <c r="Q5" s="252"/>
      <c r="R5" s="252"/>
      <c r="S5" s="252"/>
    </row>
    <row r="6" spans="1:19" ht="12.75" customHeight="1">
      <c r="A6" s="252"/>
      <c r="B6" s="252"/>
      <c r="C6" s="252"/>
      <c r="D6" s="252"/>
      <c r="E6" s="252"/>
      <c r="F6" s="252"/>
      <c r="G6" s="252"/>
      <c r="H6" s="252"/>
      <c r="I6" s="252"/>
      <c r="K6" s="252"/>
      <c r="L6" s="252"/>
      <c r="M6" s="252"/>
      <c r="N6" s="252"/>
      <c r="O6" s="252"/>
      <c r="P6" s="252"/>
      <c r="Q6" s="252"/>
      <c r="R6" s="252"/>
      <c r="S6" s="252"/>
    </row>
    <row r="7" spans="1:19" ht="15.75" thickBot="1">
      <c r="A7" s="245"/>
      <c r="B7" s="245"/>
      <c r="C7" s="253" t="s">
        <v>184</v>
      </c>
      <c r="D7" s="253"/>
      <c r="E7" s="253"/>
      <c r="F7" s="253"/>
      <c r="G7" s="253"/>
      <c r="I7" s="2"/>
      <c r="K7" s="245"/>
      <c r="L7" s="245"/>
      <c r="M7" s="253" t="s">
        <v>184</v>
      </c>
      <c r="N7" s="253"/>
      <c r="O7" s="253"/>
      <c r="P7" s="253"/>
      <c r="Q7" s="253"/>
      <c r="S7" s="2"/>
    </row>
    <row r="8" spans="1:19" ht="26.25" customHeight="1" thickBot="1" thickTop="1">
      <c r="A8" s="266" t="s">
        <v>201</v>
      </c>
      <c r="B8" s="247"/>
      <c r="C8" s="247"/>
      <c r="D8" s="247"/>
      <c r="E8" s="247"/>
      <c r="F8" s="247"/>
      <c r="G8" s="247"/>
      <c r="H8" s="247"/>
      <c r="I8" s="248"/>
      <c r="K8" s="266" t="s">
        <v>201</v>
      </c>
      <c r="L8" s="247"/>
      <c r="M8" s="247"/>
      <c r="N8" s="247"/>
      <c r="O8" s="247"/>
      <c r="P8" s="247"/>
      <c r="Q8" s="247"/>
      <c r="R8" s="247"/>
      <c r="S8" s="248"/>
    </row>
    <row r="9" ht="6.75" customHeight="1" thickTop="1"/>
    <row r="10" spans="1:19" ht="12.75">
      <c r="A10" s="92" t="s">
        <v>196</v>
      </c>
      <c r="C10" s="54"/>
      <c r="G10" s="54"/>
      <c r="H10" s="54" t="s">
        <v>99</v>
      </c>
      <c r="I10" s="54"/>
      <c r="K10" s="92" t="s">
        <v>196</v>
      </c>
      <c r="M10" s="54"/>
      <c r="Q10" s="54"/>
      <c r="R10" s="54" t="s">
        <v>99</v>
      </c>
      <c r="S10" s="54"/>
    </row>
    <row r="11" spans="2:19" ht="10.5" customHeight="1">
      <c r="B11" s="3"/>
      <c r="C11" s="3"/>
      <c r="E11" s="3"/>
      <c r="F11" s="3"/>
      <c r="G11" s="3"/>
      <c r="H11" s="3"/>
      <c r="I11" s="3"/>
      <c r="L11" s="3"/>
      <c r="M11" s="3"/>
      <c r="O11" s="3"/>
      <c r="P11" s="3"/>
      <c r="Q11" s="3"/>
      <c r="R11" s="3"/>
      <c r="S11" s="3"/>
    </row>
    <row r="12" spans="1:19" ht="22.5" customHeight="1">
      <c r="A12" s="246" t="s">
        <v>41</v>
      </c>
      <c r="B12" s="246"/>
      <c r="C12" s="246"/>
      <c r="D12" s="246"/>
      <c r="E12" s="246"/>
      <c r="F12" s="246"/>
      <c r="G12" s="246"/>
      <c r="H12" s="246"/>
      <c r="I12" s="246"/>
      <c r="J12" s="54"/>
      <c r="K12" s="246" t="s">
        <v>42</v>
      </c>
      <c r="L12" s="246"/>
      <c r="M12" s="246"/>
      <c r="N12" s="246"/>
      <c r="O12" s="246"/>
      <c r="P12" s="246"/>
      <c r="Q12" s="246"/>
      <c r="R12" s="246"/>
      <c r="S12" s="246"/>
    </row>
    <row r="13" ht="6" customHeight="1"/>
    <row r="14" spans="1:19" ht="12.75">
      <c r="A14" s="61"/>
      <c r="B14" s="82" t="s">
        <v>34</v>
      </c>
      <c r="C14" s="82" t="s">
        <v>38</v>
      </c>
      <c r="D14" s="76" t="s">
        <v>12</v>
      </c>
      <c r="E14" s="76" t="s">
        <v>1</v>
      </c>
      <c r="F14" s="76" t="s">
        <v>2</v>
      </c>
      <c r="G14" s="76" t="s">
        <v>3</v>
      </c>
      <c r="H14" s="76" t="s">
        <v>4</v>
      </c>
      <c r="I14" s="77" t="s">
        <v>30</v>
      </c>
      <c r="K14" s="61"/>
      <c r="L14" s="82" t="s">
        <v>34</v>
      </c>
      <c r="M14" s="82" t="s">
        <v>38</v>
      </c>
      <c r="N14" s="76" t="s">
        <v>12</v>
      </c>
      <c r="O14" s="76" t="s">
        <v>1</v>
      </c>
      <c r="P14" s="76" t="s">
        <v>2</v>
      </c>
      <c r="Q14" s="76" t="s">
        <v>3</v>
      </c>
      <c r="R14" s="76" t="s">
        <v>4</v>
      </c>
      <c r="S14" s="77" t="s">
        <v>30</v>
      </c>
    </row>
    <row r="15" spans="1:19" ht="12.75">
      <c r="A15" s="85" t="s">
        <v>33</v>
      </c>
      <c r="B15" s="83" t="s">
        <v>35</v>
      </c>
      <c r="C15" s="83" t="s">
        <v>39</v>
      </c>
      <c r="D15" s="78" t="s">
        <v>13</v>
      </c>
      <c r="E15" s="78" t="s">
        <v>1</v>
      </c>
      <c r="F15" s="78" t="s">
        <v>9</v>
      </c>
      <c r="G15" s="78" t="s">
        <v>5</v>
      </c>
      <c r="H15" s="78" t="s">
        <v>14</v>
      </c>
      <c r="I15" s="79" t="s">
        <v>31</v>
      </c>
      <c r="K15" s="85" t="s">
        <v>33</v>
      </c>
      <c r="L15" s="83" t="s">
        <v>35</v>
      </c>
      <c r="M15" s="83" t="s">
        <v>39</v>
      </c>
      <c r="N15" s="78" t="s">
        <v>13</v>
      </c>
      <c r="O15" s="78" t="s">
        <v>1</v>
      </c>
      <c r="P15" s="78" t="s">
        <v>9</v>
      </c>
      <c r="Q15" s="78" t="s">
        <v>5</v>
      </c>
      <c r="R15" s="78" t="s">
        <v>14</v>
      </c>
      <c r="S15" s="79" t="s">
        <v>31</v>
      </c>
    </row>
    <row r="16" spans="1:19" ht="12.75">
      <c r="A16" s="63"/>
      <c r="B16" s="84" t="s">
        <v>36</v>
      </c>
      <c r="C16" s="84" t="s">
        <v>40</v>
      </c>
      <c r="D16" s="80" t="s">
        <v>15</v>
      </c>
      <c r="E16" s="80" t="s">
        <v>8</v>
      </c>
      <c r="F16" s="80" t="s">
        <v>97</v>
      </c>
      <c r="G16" s="80" t="s">
        <v>10</v>
      </c>
      <c r="H16" s="80" t="s">
        <v>238</v>
      </c>
      <c r="I16" s="81" t="s">
        <v>32</v>
      </c>
      <c r="K16" s="63"/>
      <c r="L16" s="84" t="s">
        <v>36</v>
      </c>
      <c r="M16" s="84" t="s">
        <v>40</v>
      </c>
      <c r="N16" s="80" t="s">
        <v>15</v>
      </c>
      <c r="O16" s="80" t="s">
        <v>8</v>
      </c>
      <c r="P16" s="80" t="s">
        <v>97</v>
      </c>
      <c r="Q16" s="80" t="s">
        <v>10</v>
      </c>
      <c r="R16" s="80" t="s">
        <v>238</v>
      </c>
      <c r="S16" s="81" t="s">
        <v>32</v>
      </c>
    </row>
    <row r="17" spans="1:19" ht="12.75">
      <c r="A17" s="86">
        <v>1</v>
      </c>
      <c r="B17" s="32" t="str">
        <f>'Be spelers'!B113:C113</f>
        <v>Van Hees Stef</v>
      </c>
      <c r="C17" s="128">
        <f>'Be spelers'!D113</f>
        <v>200</v>
      </c>
      <c r="D17" s="88">
        <f>'Sessie 4,5,6'!E50</f>
        <v>2</v>
      </c>
      <c r="E17" s="88">
        <f>'Sessie 4,5,6'!F50</f>
        <v>200</v>
      </c>
      <c r="F17" s="88">
        <f>'Sessie 4,5,6'!G50</f>
        <v>11</v>
      </c>
      <c r="G17" s="89">
        <f>'Sessie 4,5,6'!H50</f>
        <v>18.176818181818184</v>
      </c>
      <c r="H17" s="88">
        <f>'Sessie 4,5,6'!I50</f>
        <v>70</v>
      </c>
      <c r="I17" s="140">
        <f>'Sessie 4,5,6'!J50</f>
        <v>100</v>
      </c>
      <c r="K17" s="86">
        <v>1</v>
      </c>
      <c r="L17" s="32" t="str">
        <f>B33</f>
        <v>Bouerdick Tobias</v>
      </c>
      <c r="M17" s="70">
        <f>C33</f>
        <v>250</v>
      </c>
      <c r="N17" s="88">
        <f>'Sessie 4,5,6'!E51</f>
        <v>0</v>
      </c>
      <c r="O17" s="88">
        <f>'Sessie 4,5,6'!F51</f>
        <v>179</v>
      </c>
      <c r="P17" s="88">
        <f>'Sessie 4,5,6'!G51</f>
        <v>11</v>
      </c>
      <c r="Q17" s="89">
        <f>'Sessie 4,5,6'!H51</f>
        <v>16.267727272727274</v>
      </c>
      <c r="R17" s="88">
        <f>'Sessie 4,5,6'!I51</f>
        <v>105</v>
      </c>
      <c r="S17" s="140">
        <f>'Sessie 4,5,6'!J51</f>
        <v>71.6</v>
      </c>
    </row>
    <row r="18" spans="1:19" ht="12.75">
      <c r="A18" s="93">
        <v>2</v>
      </c>
      <c r="B18" s="32" t="str">
        <f>'Be spelers'!B114:C114</f>
        <v>Dieu Gérôme</v>
      </c>
      <c r="C18" s="128">
        <f>'Be spelers'!D114</f>
        <v>160</v>
      </c>
      <c r="D18" s="88">
        <f>'Sessie 1,2,3'!E40</f>
        <v>0</v>
      </c>
      <c r="E18" s="88">
        <f>'Sessie 1,2,3'!F40</f>
        <v>120</v>
      </c>
      <c r="F18" s="88">
        <f>'Sessie 1,2,3'!G40</f>
        <v>13</v>
      </c>
      <c r="G18" s="89">
        <f>'Sessie 1,2,3'!H40</f>
        <v>9.22576923076923</v>
      </c>
      <c r="H18" s="88">
        <f>'Sessie 1,2,3'!I40</f>
        <v>44</v>
      </c>
      <c r="I18" s="141">
        <f>'Sessie 1,2,3'!J40</f>
        <v>75</v>
      </c>
      <c r="K18" s="93">
        <v>2</v>
      </c>
      <c r="L18" s="32" t="str">
        <f aca="true" t="shared" si="0" ref="L18:L24">B34</f>
        <v>Blondeel Simon</v>
      </c>
      <c r="M18" s="70">
        <f aca="true" t="shared" si="1" ref="M18:M24">C34</f>
        <v>200</v>
      </c>
      <c r="N18" s="88">
        <f>'Sessie 1,2,3'!E41</f>
        <v>2</v>
      </c>
      <c r="O18" s="88">
        <f>'Sessie 1,2,3'!F41</f>
        <v>200</v>
      </c>
      <c r="P18" s="88">
        <f>'Sessie 1,2,3'!G41</f>
        <v>13</v>
      </c>
      <c r="Q18" s="89">
        <f>'Sessie 1,2,3'!H41</f>
        <v>15.379615384615384</v>
      </c>
      <c r="R18" s="88">
        <f>'Sessie 1,2,3'!I41</f>
        <v>57</v>
      </c>
      <c r="S18" s="141">
        <f>'Sessie 1,2,3'!J41</f>
        <v>100</v>
      </c>
    </row>
    <row r="19" spans="1:19" ht="12.75">
      <c r="A19" s="93">
        <v>3</v>
      </c>
      <c r="B19" s="32" t="str">
        <f>'Be spelers'!B115:C115</f>
        <v>Wittemans Dimitri</v>
      </c>
      <c r="C19" s="128">
        <f>'Be spelers'!D115</f>
        <v>150</v>
      </c>
      <c r="D19" s="88">
        <f>'Sessie 4,5,6'!E18</f>
        <v>2</v>
      </c>
      <c r="E19" s="88">
        <f>'Sessie 4,5,6'!F18</f>
        <v>150</v>
      </c>
      <c r="F19" s="88">
        <f>'Sessie 4,5,6'!G18</f>
        <v>18</v>
      </c>
      <c r="G19" s="89">
        <f>'Sessie 4,5,6'!H18</f>
        <v>8.328333333333333</v>
      </c>
      <c r="H19" s="88">
        <f>'Sessie 4,5,6'!I18</f>
        <v>34</v>
      </c>
      <c r="I19" s="141">
        <f>'Sessie 4,5,6'!J18</f>
        <v>100</v>
      </c>
      <c r="K19" s="93">
        <v>3</v>
      </c>
      <c r="L19" s="32" t="str">
        <f t="shared" si="0"/>
        <v>Kather Torben</v>
      </c>
      <c r="M19" s="70">
        <f t="shared" si="1"/>
        <v>160</v>
      </c>
      <c r="N19" s="88">
        <f>'Sessie 4,5,6'!E19</f>
        <v>0</v>
      </c>
      <c r="O19" s="88">
        <f>'Sessie 4,5,6'!F19</f>
        <v>91</v>
      </c>
      <c r="P19" s="88">
        <f>'Sessie 4,5,6'!G19</f>
        <v>18</v>
      </c>
      <c r="Q19" s="89">
        <f>'Sessie 4,5,6'!H19</f>
        <v>5.0505555555555555</v>
      </c>
      <c r="R19" s="88">
        <f>'Sessie 4,5,6'!I19</f>
        <v>27</v>
      </c>
      <c r="S19" s="141">
        <f>'Sessie 4,5,6'!J19</f>
        <v>56.875</v>
      </c>
    </row>
    <row r="20" spans="1:19" ht="12.75">
      <c r="A20" s="93">
        <v>4</v>
      </c>
      <c r="B20" s="32" t="str">
        <f>'Be spelers'!B116:C116</f>
        <v>Dresselaers Geoffrey</v>
      </c>
      <c r="C20" s="128">
        <f>'Be spelers'!D116</f>
        <v>140</v>
      </c>
      <c r="D20" s="88">
        <f>'Sessie 4,5,6'!E59</f>
        <v>0</v>
      </c>
      <c r="E20" s="88">
        <f>'Sessie 4,5,6'!F59</f>
        <v>79</v>
      </c>
      <c r="F20" s="88">
        <f>'Sessie 4,5,6'!G59</f>
        <v>20</v>
      </c>
      <c r="G20" s="89">
        <f>'Sessie 4,5,6'!H59</f>
        <v>3.9450000000000003</v>
      </c>
      <c r="H20" s="88">
        <f>'Sessie 4,5,6'!I59</f>
        <v>17</v>
      </c>
      <c r="I20" s="141">
        <f>'Sessie 4,5,6'!J59</f>
        <v>56.42857142857143</v>
      </c>
      <c r="K20" s="93">
        <v>4</v>
      </c>
      <c r="L20" s="32" t="str">
        <f t="shared" si="0"/>
        <v>Sauerbier Daniel</v>
      </c>
      <c r="M20" s="70">
        <f t="shared" si="1"/>
        <v>130</v>
      </c>
      <c r="N20" s="88">
        <f>'Sessie 4,5,6'!E60</f>
        <v>2</v>
      </c>
      <c r="O20" s="88">
        <f>'Sessie 4,5,6'!F60</f>
        <v>130</v>
      </c>
      <c r="P20" s="88">
        <f>'Sessie 4,5,6'!G60</f>
        <v>20</v>
      </c>
      <c r="Q20" s="89">
        <f>'Sessie 4,5,6'!H60</f>
        <v>6.495</v>
      </c>
      <c r="R20" s="88">
        <f>'Sessie 4,5,6'!I60</f>
        <v>26</v>
      </c>
      <c r="S20" s="141">
        <f>'Sessie 4,5,6'!J60</f>
        <v>100</v>
      </c>
    </row>
    <row r="21" spans="1:19" ht="12.75">
      <c r="A21" s="93">
        <v>5</v>
      </c>
      <c r="B21" s="32" t="str">
        <f>'Be spelers'!B117:C117</f>
        <v>Godfroid Amalric</v>
      </c>
      <c r="C21" s="128">
        <f>'Be spelers'!D117</f>
        <v>85</v>
      </c>
      <c r="D21" s="88">
        <f>'Sessie 1,2,3'!E27</f>
        <v>0</v>
      </c>
      <c r="E21" s="88">
        <f>'Sessie 1,2,3'!F27</f>
        <v>45</v>
      </c>
      <c r="F21" s="88">
        <f>'Sessie 1,2,3'!G27</f>
        <v>17</v>
      </c>
      <c r="G21" s="89">
        <f>'Sessie 1,2,3'!H27</f>
        <v>2.642058823529412</v>
      </c>
      <c r="H21" s="88">
        <f>'Sessie 1,2,3'!I27</f>
        <v>16</v>
      </c>
      <c r="I21" s="141">
        <f>'Sessie 1,2,3'!J27</f>
        <v>52.94117647058824</v>
      </c>
      <c r="K21" s="93">
        <v>5</v>
      </c>
      <c r="L21" s="32" t="str">
        <f t="shared" si="0"/>
        <v>Back Marcel</v>
      </c>
      <c r="M21" s="70">
        <f t="shared" si="1"/>
        <v>110</v>
      </c>
      <c r="N21" s="88">
        <f>'Sessie 1,2,3'!E28</f>
        <v>2</v>
      </c>
      <c r="O21" s="88">
        <f>'Sessie 1,2,3'!F28</f>
        <v>110</v>
      </c>
      <c r="P21" s="88">
        <f>'Sessie 1,2,3'!G28</f>
        <v>17</v>
      </c>
      <c r="Q21" s="89">
        <f>'Sessie 1,2,3'!H28</f>
        <v>6.465588235294118</v>
      </c>
      <c r="R21" s="88">
        <f>'Sessie 1,2,3'!I28</f>
        <v>18</v>
      </c>
      <c r="S21" s="141">
        <f>'Sessie 1,2,3'!J28</f>
        <v>100</v>
      </c>
    </row>
    <row r="22" spans="1:19" ht="12.75">
      <c r="A22" s="93">
        <v>6</v>
      </c>
      <c r="B22" s="32" t="str">
        <f>'Be spelers'!B118:C118</f>
        <v>Eelen Bryan</v>
      </c>
      <c r="C22" s="128">
        <f>'Be spelers'!D118</f>
        <v>70</v>
      </c>
      <c r="D22" s="88">
        <f>'Sessie 1,2,3'!E59</f>
        <v>2</v>
      </c>
      <c r="E22" s="88">
        <f>'Sessie 1,2,3'!F59</f>
        <v>70</v>
      </c>
      <c r="F22" s="88">
        <f>'Sessie 1,2,3'!G59</f>
        <v>15</v>
      </c>
      <c r="G22" s="89">
        <f>'Sessie 1,2,3'!H59</f>
        <v>4.661666666666667</v>
      </c>
      <c r="H22" s="88">
        <f>'Sessie 1,2,3'!I59</f>
        <v>17</v>
      </c>
      <c r="I22" s="141">
        <f>'Sessie 1,2,3'!J59</f>
        <v>100</v>
      </c>
      <c r="K22" s="93">
        <v>6</v>
      </c>
      <c r="L22" s="32" t="str">
        <f t="shared" si="0"/>
        <v>Blondeel Lukas</v>
      </c>
      <c r="M22" s="70">
        <f t="shared" si="1"/>
        <v>100</v>
      </c>
      <c r="N22" s="88">
        <f>'Sessie 1,2,3'!E60</f>
        <v>0</v>
      </c>
      <c r="O22" s="88">
        <f>'Sessie 1,2,3'!F60</f>
        <v>96</v>
      </c>
      <c r="P22" s="88">
        <f>'Sessie 1,2,3'!G60</f>
        <v>15</v>
      </c>
      <c r="Q22" s="89">
        <f>'Sessie 1,2,3'!H60</f>
        <v>6.3950000000000005</v>
      </c>
      <c r="R22" s="88">
        <f>'Sessie 1,2,3'!I60</f>
        <v>29</v>
      </c>
      <c r="S22" s="141">
        <f>'Sessie 1,2,3'!J60</f>
        <v>96</v>
      </c>
    </row>
    <row r="23" spans="1:19" ht="12.75">
      <c r="A23" s="93">
        <v>7</v>
      </c>
      <c r="B23" s="32" t="str">
        <f>'Be spelers'!B119:C119</f>
        <v>Roest Michael</v>
      </c>
      <c r="C23" s="128">
        <f>'Be spelers'!D119</f>
        <v>70</v>
      </c>
      <c r="D23" s="88">
        <f>'Sessie 4,5,6'!E34</f>
        <v>2</v>
      </c>
      <c r="E23" s="88">
        <f>'Sessie 4,5,6'!F34</f>
        <v>70</v>
      </c>
      <c r="F23" s="88">
        <f>'Sessie 4,5,6'!G34</f>
        <v>19</v>
      </c>
      <c r="G23" s="89">
        <f>'Sessie 4,5,6'!H34</f>
        <v>3.6792105263157895</v>
      </c>
      <c r="H23" s="88">
        <f>'Sessie 4,5,6'!I34</f>
        <v>12</v>
      </c>
      <c r="I23" s="141">
        <f>'Sessie 4,5,6'!J34</f>
        <v>100</v>
      </c>
      <c r="K23" s="93">
        <v>7</v>
      </c>
      <c r="L23" s="32" t="str">
        <f t="shared" si="0"/>
        <v>Seibeld Ramon</v>
      </c>
      <c r="M23" s="70">
        <f t="shared" si="1"/>
        <v>75</v>
      </c>
      <c r="N23" s="88">
        <f>'Sessie 4,5,6'!E35</f>
        <v>0</v>
      </c>
      <c r="O23" s="88">
        <f>'Sessie 4,5,6'!F35</f>
        <v>55</v>
      </c>
      <c r="P23" s="88">
        <f>'Sessie 4,5,6'!G35</f>
        <v>19</v>
      </c>
      <c r="Q23" s="89">
        <f>'Sessie 4,5,6'!H35</f>
        <v>2.8897368421052634</v>
      </c>
      <c r="R23" s="88">
        <f>'Sessie 4,5,6'!I35</f>
        <v>18</v>
      </c>
      <c r="S23" s="141">
        <f>'Sessie 4,5,6'!J35</f>
        <v>73.33333333333333</v>
      </c>
    </row>
    <row r="24" spans="1:19" ht="12.75">
      <c r="A24" s="87">
        <v>8</v>
      </c>
      <c r="B24" s="32" t="str">
        <f>'Be spelers'!B120:C120</f>
        <v>Van Hoeck Tim</v>
      </c>
      <c r="C24" s="128">
        <f>'Be spelers'!D120</f>
        <v>65</v>
      </c>
      <c r="D24" s="90">
        <f>'Sessie 1,2,3'!E18</f>
        <v>0</v>
      </c>
      <c r="E24" s="90">
        <f>'Sessie 1,2,3'!F18</f>
        <v>54</v>
      </c>
      <c r="F24" s="90">
        <f>'Sessie 1,2,3'!G18</f>
        <v>18</v>
      </c>
      <c r="G24" s="91">
        <f>'Sessie 1,2,3'!H18</f>
        <v>2.995</v>
      </c>
      <c r="H24" s="90">
        <f>'Sessie 1,2,3'!I18</f>
        <v>15</v>
      </c>
      <c r="I24" s="142">
        <f>'Sessie 1,2,3'!J18</f>
        <v>83.07692307692308</v>
      </c>
      <c r="K24" s="87">
        <v>8</v>
      </c>
      <c r="L24" s="32" t="str">
        <f t="shared" si="0"/>
        <v>Schramm Anika</v>
      </c>
      <c r="M24" s="70">
        <f t="shared" si="1"/>
        <v>44</v>
      </c>
      <c r="N24" s="90">
        <f>'Sessie 1,2,3'!E19</f>
        <v>2</v>
      </c>
      <c r="O24" s="90">
        <f>'Sessie 1,2,3'!F19</f>
        <v>44</v>
      </c>
      <c r="P24" s="90">
        <f>'Sessie 1,2,3'!G19</f>
        <v>18</v>
      </c>
      <c r="Q24" s="91">
        <f>'Sessie 1,2,3'!H19</f>
        <v>2.4394444444444447</v>
      </c>
      <c r="R24" s="90">
        <f>'Sessie 1,2,3'!I19</f>
        <v>9</v>
      </c>
      <c r="S24" s="142">
        <f>'Sessie 1,2,3'!J19</f>
        <v>100</v>
      </c>
    </row>
    <row r="25" spans="1:19" ht="12.75">
      <c r="A25" s="254" t="s">
        <v>235</v>
      </c>
      <c r="B25" s="255"/>
      <c r="C25" s="256"/>
      <c r="D25" s="95">
        <f>SUM(D17:D24)</f>
        <v>8</v>
      </c>
      <c r="E25" s="95">
        <f>SUM(E17:E24)</f>
        <v>788</v>
      </c>
      <c r="F25" s="95">
        <f>SUM(F17:F24)</f>
        <v>131</v>
      </c>
      <c r="G25" s="96">
        <f>E25/F25-0.005</f>
        <v>6.010267175572519</v>
      </c>
      <c r="H25" s="95">
        <f>MAX(H17:H24)</f>
        <v>70</v>
      </c>
      <c r="I25" s="97">
        <f>SUM(I17:I24)</f>
        <v>667.4466709760827</v>
      </c>
      <c r="K25" s="254" t="s">
        <v>235</v>
      </c>
      <c r="L25" s="255"/>
      <c r="M25" s="256"/>
      <c r="N25" s="95">
        <f>SUM(N17:N24)</f>
        <v>8</v>
      </c>
      <c r="O25" s="95">
        <f>SUM(O17:O24)</f>
        <v>905</v>
      </c>
      <c r="P25" s="95">
        <f>SUM(P17:P24)</f>
        <v>131</v>
      </c>
      <c r="Q25" s="96">
        <f>O25/P25-0.005</f>
        <v>6.903396946564886</v>
      </c>
      <c r="R25" s="95">
        <f>MAX(R17:R24)</f>
        <v>105</v>
      </c>
      <c r="S25" s="97">
        <f>SUM(S17:S24)</f>
        <v>697.8083333333334</v>
      </c>
    </row>
    <row r="26" spans="2:13" ht="5.25" customHeight="1">
      <c r="B26" s="55"/>
      <c r="C26" s="55"/>
      <c r="L26" s="55"/>
      <c r="M26" s="55"/>
    </row>
    <row r="27" ht="5.25" customHeight="1"/>
    <row r="28" spans="1:19" ht="22.5" customHeight="1">
      <c r="A28" s="246" t="s">
        <v>42</v>
      </c>
      <c r="B28" s="246"/>
      <c r="C28" s="246"/>
      <c r="D28" s="246"/>
      <c r="E28" s="246"/>
      <c r="F28" s="246"/>
      <c r="G28" s="246"/>
      <c r="H28" s="246"/>
      <c r="I28" s="246"/>
      <c r="J28" s="54"/>
      <c r="K28" s="246" t="s">
        <v>41</v>
      </c>
      <c r="L28" s="246"/>
      <c r="M28" s="246"/>
      <c r="N28" s="246"/>
      <c r="O28" s="246"/>
      <c r="P28" s="246"/>
      <c r="Q28" s="246"/>
      <c r="R28" s="246"/>
      <c r="S28" s="246"/>
    </row>
    <row r="29" ht="6" customHeight="1"/>
    <row r="30" spans="1:19" ht="12.75">
      <c r="A30" s="61"/>
      <c r="B30" s="82" t="s">
        <v>34</v>
      </c>
      <c r="C30" s="82" t="s">
        <v>38</v>
      </c>
      <c r="D30" s="76" t="s">
        <v>12</v>
      </c>
      <c r="E30" s="76" t="s">
        <v>1</v>
      </c>
      <c r="F30" s="76" t="s">
        <v>2</v>
      </c>
      <c r="G30" s="76" t="s">
        <v>3</v>
      </c>
      <c r="H30" s="76" t="s">
        <v>4</v>
      </c>
      <c r="I30" s="77" t="s">
        <v>30</v>
      </c>
      <c r="K30" s="61"/>
      <c r="L30" s="82" t="s">
        <v>34</v>
      </c>
      <c r="M30" s="82" t="s">
        <v>38</v>
      </c>
      <c r="N30" s="76" t="s">
        <v>12</v>
      </c>
      <c r="O30" s="76" t="s">
        <v>1</v>
      </c>
      <c r="P30" s="76" t="s">
        <v>2</v>
      </c>
      <c r="Q30" s="76" t="s">
        <v>3</v>
      </c>
      <c r="R30" s="76" t="s">
        <v>4</v>
      </c>
      <c r="S30" s="77" t="s">
        <v>30</v>
      </c>
    </row>
    <row r="31" spans="1:19" ht="12.75">
      <c r="A31" s="85" t="s">
        <v>33</v>
      </c>
      <c r="B31" s="83" t="s">
        <v>35</v>
      </c>
      <c r="C31" s="83" t="s">
        <v>39</v>
      </c>
      <c r="D31" s="78" t="s">
        <v>13</v>
      </c>
      <c r="E31" s="78" t="s">
        <v>1</v>
      </c>
      <c r="F31" s="78" t="s">
        <v>9</v>
      </c>
      <c r="G31" s="78" t="s">
        <v>5</v>
      </c>
      <c r="H31" s="78" t="s">
        <v>14</v>
      </c>
      <c r="I31" s="79" t="s">
        <v>31</v>
      </c>
      <c r="K31" s="85" t="s">
        <v>33</v>
      </c>
      <c r="L31" s="83" t="s">
        <v>35</v>
      </c>
      <c r="M31" s="83" t="s">
        <v>39</v>
      </c>
      <c r="N31" s="78" t="s">
        <v>13</v>
      </c>
      <c r="O31" s="78" t="s">
        <v>1</v>
      </c>
      <c r="P31" s="78" t="s">
        <v>9</v>
      </c>
      <c r="Q31" s="78" t="s">
        <v>5</v>
      </c>
      <c r="R31" s="78" t="s">
        <v>14</v>
      </c>
      <c r="S31" s="79" t="s">
        <v>31</v>
      </c>
    </row>
    <row r="32" spans="1:19" ht="12.75">
      <c r="A32" s="63"/>
      <c r="B32" s="84" t="s">
        <v>36</v>
      </c>
      <c r="C32" s="84" t="s">
        <v>40</v>
      </c>
      <c r="D32" s="80" t="s">
        <v>15</v>
      </c>
      <c r="E32" s="80" t="s">
        <v>8</v>
      </c>
      <c r="F32" s="80" t="s">
        <v>97</v>
      </c>
      <c r="G32" s="80" t="s">
        <v>10</v>
      </c>
      <c r="H32" s="80" t="s">
        <v>238</v>
      </c>
      <c r="I32" s="81" t="s">
        <v>32</v>
      </c>
      <c r="K32" s="63"/>
      <c r="L32" s="84" t="s">
        <v>36</v>
      </c>
      <c r="M32" s="84" t="s">
        <v>40</v>
      </c>
      <c r="N32" s="80" t="s">
        <v>15</v>
      </c>
      <c r="O32" s="80" t="s">
        <v>8</v>
      </c>
      <c r="P32" s="80" t="s">
        <v>97</v>
      </c>
      <c r="Q32" s="80" t="s">
        <v>10</v>
      </c>
      <c r="R32" s="80" t="s">
        <v>238</v>
      </c>
      <c r="S32" s="81" t="s">
        <v>32</v>
      </c>
    </row>
    <row r="33" spans="1:19" ht="12.75">
      <c r="A33" s="86">
        <v>1</v>
      </c>
      <c r="B33" s="32" t="str">
        <f>'Du spelers'!B113:C113</f>
        <v>Bouerdick Tobias</v>
      </c>
      <c r="C33" s="70">
        <f>'Du spelers'!D113</f>
        <v>250</v>
      </c>
      <c r="D33" s="88">
        <f>'Sessie 10,11,12'!E57</f>
        <v>1</v>
      </c>
      <c r="E33" s="88">
        <f>'Sessie 10,11,12'!F57</f>
        <v>250</v>
      </c>
      <c r="F33" s="88">
        <f>'Sessie 10,11,12'!G57</f>
        <v>17</v>
      </c>
      <c r="G33" s="89">
        <f>'Sessie 10,11,12'!H57</f>
        <v>14.700882352941175</v>
      </c>
      <c r="H33" s="88">
        <f>'Sessie 10,11,12'!I57</f>
        <v>44</v>
      </c>
      <c r="I33" s="140">
        <f>'Sessie 10,11,12'!J57</f>
        <v>100</v>
      </c>
      <c r="K33" s="86">
        <v>1</v>
      </c>
      <c r="L33" s="32" t="str">
        <f>B17</f>
        <v>Van Hees Stef</v>
      </c>
      <c r="M33" s="129">
        <f>C17</f>
        <v>200</v>
      </c>
      <c r="N33" s="88">
        <f>'Sessie 10,11,12'!E56</f>
        <v>1</v>
      </c>
      <c r="O33" s="88">
        <f>'Sessie 10,11,12'!F56</f>
        <v>200</v>
      </c>
      <c r="P33" s="88">
        <f>'Sessie 10,11,12'!G56</f>
        <v>17</v>
      </c>
      <c r="Q33" s="89">
        <f>'Sessie 10,11,12'!H56</f>
        <v>11.759705882352941</v>
      </c>
      <c r="R33" s="88">
        <f>'Sessie 10,11,12'!I56</f>
        <v>53</v>
      </c>
      <c r="S33" s="201">
        <f>'Sessie 10,11,12'!J56</f>
        <v>100</v>
      </c>
    </row>
    <row r="34" spans="1:19" ht="12.75">
      <c r="A34" s="93">
        <v>2</v>
      </c>
      <c r="B34" s="32" t="str">
        <f>'Du spelers'!B114:C114</f>
        <v>Blondeel Simon</v>
      </c>
      <c r="C34" s="70">
        <f>'Du spelers'!D114</f>
        <v>200</v>
      </c>
      <c r="D34" s="88">
        <f>'Sessie 7,8,9'!E38</f>
        <v>0</v>
      </c>
      <c r="E34" s="88">
        <f>'Sessie 7,8,9'!F38</f>
        <v>87</v>
      </c>
      <c r="F34" s="88">
        <f>'Sessie 7,8,9'!G38</f>
        <v>14</v>
      </c>
      <c r="G34" s="89">
        <f>'Sessie 7,8,9'!H38</f>
        <v>6.2092857142857145</v>
      </c>
      <c r="H34" s="88">
        <f>'Sessie 7,8,9'!I38</f>
        <v>26</v>
      </c>
      <c r="I34" s="141">
        <f>'Sessie 7,8,9'!J38</f>
        <v>43.5</v>
      </c>
      <c r="K34" s="93">
        <v>2</v>
      </c>
      <c r="L34" s="32" t="str">
        <f aca="true" t="shared" si="2" ref="L34:L40">B18</f>
        <v>Dieu Gérôme</v>
      </c>
      <c r="M34" s="129">
        <f aca="true" t="shared" si="3" ref="M34:M40">C18</f>
        <v>160</v>
      </c>
      <c r="N34" s="88">
        <f>'Sessie 7,8,9'!E37</f>
        <v>2</v>
      </c>
      <c r="O34" s="88">
        <f>'Sessie 7,8,9'!F37</f>
        <v>160</v>
      </c>
      <c r="P34" s="88">
        <f>'Sessie 7,8,9'!G37</f>
        <v>14</v>
      </c>
      <c r="Q34" s="89">
        <f>'Sessie 7,8,9'!H37</f>
        <v>11.423571428571428</v>
      </c>
      <c r="R34" s="88">
        <f>'Sessie 7,8,9'!I37</f>
        <v>30</v>
      </c>
      <c r="S34" s="141">
        <f>'Sessie 7,8,9'!J37</f>
        <v>100</v>
      </c>
    </row>
    <row r="35" spans="1:19" ht="12.75">
      <c r="A35" s="93">
        <v>3</v>
      </c>
      <c r="B35" s="32" t="str">
        <f>'Du spelers'!B115:C115</f>
        <v>Kather Torben</v>
      </c>
      <c r="C35" s="70">
        <f>'Du spelers'!D115</f>
        <v>160</v>
      </c>
      <c r="D35" s="88">
        <f>'Sessie 10,11,12'!E28</f>
        <v>0</v>
      </c>
      <c r="E35" s="88">
        <f>'Sessie 10,11,12'!F28</f>
        <v>58</v>
      </c>
      <c r="F35" s="88">
        <f>'Sessie 10,11,12'!G28</f>
        <v>22</v>
      </c>
      <c r="G35" s="89">
        <f>'Sessie 10,11,12'!H28</f>
        <v>2.6313636363636363</v>
      </c>
      <c r="H35" s="88">
        <f>'Sessie 10,11,12'!I28</f>
        <v>19</v>
      </c>
      <c r="I35" s="141">
        <f>'Sessie 10,11,12'!J28</f>
        <v>36.25</v>
      </c>
      <c r="K35" s="93">
        <v>3</v>
      </c>
      <c r="L35" s="32" t="str">
        <f t="shared" si="2"/>
        <v>Wittemans Dimitri</v>
      </c>
      <c r="M35" s="129">
        <f t="shared" si="3"/>
        <v>150</v>
      </c>
      <c r="N35" s="88">
        <f>'Sessie 10,11,12'!E27</f>
        <v>2</v>
      </c>
      <c r="O35" s="88">
        <f>'Sessie 10,11,12'!F27</f>
        <v>150</v>
      </c>
      <c r="P35" s="88">
        <f>'Sessie 10,11,12'!G27</f>
        <v>22</v>
      </c>
      <c r="Q35" s="89">
        <f>'Sessie 10,11,12'!H27</f>
        <v>6.8131818181818184</v>
      </c>
      <c r="R35" s="88">
        <f>'Sessie 10,11,12'!I27</f>
        <v>26</v>
      </c>
      <c r="S35" s="141">
        <f>'Sessie 10,11,12'!J27</f>
        <v>100</v>
      </c>
    </row>
    <row r="36" spans="1:19" ht="12.75">
      <c r="A36" s="93">
        <v>4</v>
      </c>
      <c r="B36" s="32" t="str">
        <f>'Du spelers'!B116:C116</f>
        <v>Sauerbier Daniel</v>
      </c>
      <c r="C36" s="70">
        <f>'Du spelers'!D116</f>
        <v>130</v>
      </c>
      <c r="D36" s="88">
        <f>'Sessie 10,11,12'!E51</f>
        <v>2</v>
      </c>
      <c r="E36" s="88">
        <f>'Sessie 10,11,12'!F51</f>
        <v>130</v>
      </c>
      <c r="F36" s="88">
        <f>'Sessie 10,11,12'!G51</f>
        <v>19</v>
      </c>
      <c r="G36" s="89">
        <f>'Sessie 10,11,12'!H51</f>
        <v>6.837105263157895</v>
      </c>
      <c r="H36" s="88">
        <f>'Sessie 10,11,12'!I51</f>
        <v>41</v>
      </c>
      <c r="I36" s="141">
        <f>'Sessie 10,11,12'!J51</f>
        <v>100</v>
      </c>
      <c r="K36" s="93">
        <v>4</v>
      </c>
      <c r="L36" s="32" t="str">
        <f t="shared" si="2"/>
        <v>Dresselaers Geoffrey</v>
      </c>
      <c r="M36" s="129">
        <f t="shared" si="3"/>
        <v>140</v>
      </c>
      <c r="N36" s="88">
        <f>'Sessie 10,11,12'!E50</f>
        <v>0</v>
      </c>
      <c r="O36" s="88">
        <f>'Sessie 10,11,12'!F50</f>
        <v>58</v>
      </c>
      <c r="P36" s="88">
        <f>'Sessie 10,11,12'!G50</f>
        <v>19</v>
      </c>
      <c r="Q36" s="89">
        <f>'Sessie 10,11,12'!H50</f>
        <v>3.0476315789473687</v>
      </c>
      <c r="R36" s="88">
        <f>'Sessie 10,11,12'!I50</f>
        <v>10</v>
      </c>
      <c r="S36" s="141">
        <f>'Sessie 10,11,12'!J50</f>
        <v>41.42857142857143</v>
      </c>
    </row>
    <row r="37" spans="1:19" ht="12.75">
      <c r="A37" s="93">
        <v>5</v>
      </c>
      <c r="B37" s="32" t="str">
        <f>'Du spelers'!B117:C117</f>
        <v>Back Marcel</v>
      </c>
      <c r="C37" s="70">
        <f>'Du spelers'!D117</f>
        <v>110</v>
      </c>
      <c r="D37" s="88">
        <f>'Sessie 7,8,9'!E19</f>
        <v>0</v>
      </c>
      <c r="E37" s="88">
        <f>'Sessie 7,8,9'!F19</f>
        <v>65</v>
      </c>
      <c r="F37" s="88">
        <f>'Sessie 7,8,9'!G19</f>
        <v>13</v>
      </c>
      <c r="G37" s="89">
        <f>'Sessie 7,8,9'!H19</f>
        <v>4.995</v>
      </c>
      <c r="H37" s="88">
        <f>'Sessie 7,8,9'!I19</f>
        <v>25</v>
      </c>
      <c r="I37" s="141">
        <f>'Sessie 7,8,9'!J19</f>
        <v>59.09090909090909</v>
      </c>
      <c r="K37" s="93">
        <v>5</v>
      </c>
      <c r="L37" s="32" t="str">
        <f t="shared" si="2"/>
        <v>Godfroid Amalric</v>
      </c>
      <c r="M37" s="129">
        <f t="shared" si="3"/>
        <v>85</v>
      </c>
      <c r="N37" s="88">
        <f>'Sessie 7,8,9'!E18</f>
        <v>2</v>
      </c>
      <c r="O37" s="88">
        <f>'Sessie 7,8,9'!F18</f>
        <v>85</v>
      </c>
      <c r="P37" s="88">
        <f>'Sessie 7,8,9'!G18</f>
        <v>13</v>
      </c>
      <c r="Q37" s="89">
        <f>'Sessie 7,8,9'!H18</f>
        <v>6.533461538461538</v>
      </c>
      <c r="R37" s="88">
        <f>'Sessie 7,8,9'!I18</f>
        <v>36</v>
      </c>
      <c r="S37" s="141">
        <f>'Sessie 7,8,9'!J18</f>
        <v>100</v>
      </c>
    </row>
    <row r="38" spans="1:19" ht="12.75">
      <c r="A38" s="93">
        <v>6</v>
      </c>
      <c r="B38" s="32" t="str">
        <f>'Du spelers'!B118:C118</f>
        <v>Blondeel Lukas</v>
      </c>
      <c r="C38" s="70">
        <f>'Du spelers'!D118</f>
        <v>100</v>
      </c>
      <c r="D38" s="88">
        <f>'Sessie 7,8,9'!E50</f>
        <v>2</v>
      </c>
      <c r="E38" s="88">
        <f>'Sessie 7,8,9'!F50</f>
        <v>100</v>
      </c>
      <c r="F38" s="88">
        <f>'Sessie 7,8,9'!G50</f>
        <v>11</v>
      </c>
      <c r="G38" s="89">
        <f>'Sessie 7,8,9'!H50</f>
        <v>9.085909090909091</v>
      </c>
      <c r="H38" s="88">
        <f>'Sessie 7,8,9'!I50</f>
        <v>49</v>
      </c>
      <c r="I38" s="141">
        <f>'Sessie 7,8,9'!J50</f>
        <v>100</v>
      </c>
      <c r="K38" s="93">
        <v>6</v>
      </c>
      <c r="L38" s="32" t="str">
        <f t="shared" si="2"/>
        <v>Eelen Bryan</v>
      </c>
      <c r="M38" s="129">
        <f t="shared" si="3"/>
        <v>70</v>
      </c>
      <c r="N38" s="88">
        <f>'Sessie 7,8,9'!E51</f>
        <v>0</v>
      </c>
      <c r="O38" s="88">
        <f>'Sessie 7,8,9'!F51</f>
        <v>32</v>
      </c>
      <c r="P38" s="88">
        <f>'Sessie 7,8,9'!G51</f>
        <v>11</v>
      </c>
      <c r="Q38" s="89">
        <f>'Sessie 7,8,9'!H51</f>
        <v>2.9040909090909093</v>
      </c>
      <c r="R38" s="88">
        <f>'Sessie 7,8,9'!I51</f>
        <v>15</v>
      </c>
      <c r="S38" s="141">
        <f>'Sessie 7,8,9'!J51</f>
        <v>45.714285714285715</v>
      </c>
    </row>
    <row r="39" spans="1:19" ht="12.75">
      <c r="A39" s="93">
        <v>7</v>
      </c>
      <c r="B39" s="32" t="str">
        <f>'Du spelers'!B119:C119</f>
        <v>Seibeld Ramon</v>
      </c>
      <c r="C39" s="70">
        <f>'Du spelers'!D119</f>
        <v>75</v>
      </c>
      <c r="D39" s="88">
        <f>'Sessie 10,11,12'!E44</f>
        <v>0</v>
      </c>
      <c r="E39" s="88">
        <f>'Sessie 10,11,12'!F44</f>
        <v>28</v>
      </c>
      <c r="F39" s="88">
        <f>'Sessie 10,11,12'!G44</f>
        <v>16</v>
      </c>
      <c r="G39" s="89">
        <f>'Sessie 10,11,12'!H44</f>
        <v>1.745</v>
      </c>
      <c r="H39" s="88">
        <f>'Sessie 10,11,12'!I44</f>
        <v>9</v>
      </c>
      <c r="I39" s="141">
        <f>'Sessie 10,11,12'!J44</f>
        <v>37.333333333333336</v>
      </c>
      <c r="K39" s="93">
        <v>7</v>
      </c>
      <c r="L39" s="32" t="str">
        <f t="shared" si="2"/>
        <v>Roest Michael</v>
      </c>
      <c r="M39" s="129">
        <f t="shared" si="3"/>
        <v>70</v>
      </c>
      <c r="N39" s="88">
        <f>'Sessie 10,11,12'!E43</f>
        <v>2</v>
      </c>
      <c r="O39" s="88">
        <f>'Sessie 10,11,12'!F43</f>
        <v>70</v>
      </c>
      <c r="P39" s="88">
        <f>'Sessie 10,11,12'!G43</f>
        <v>16</v>
      </c>
      <c r="Q39" s="89">
        <f>'Sessie 10,11,12'!H43</f>
        <v>4.37</v>
      </c>
      <c r="R39" s="88">
        <f>'Sessie 10,11,12'!I43</f>
        <v>15</v>
      </c>
      <c r="S39" s="141">
        <f>'Sessie 10,11,12'!J43</f>
        <v>100</v>
      </c>
    </row>
    <row r="40" spans="1:19" ht="12.75">
      <c r="A40" s="87">
        <v>8</v>
      </c>
      <c r="B40" s="32" t="str">
        <f>'Du spelers'!B120:C120</f>
        <v>Schramm Anika</v>
      </c>
      <c r="C40" s="70">
        <f>'Du spelers'!D120</f>
        <v>44</v>
      </c>
      <c r="D40" s="90">
        <f>'Sessie 7,8,9'!E28</f>
        <v>0</v>
      </c>
      <c r="E40" s="90">
        <f>'Sessie 7,8,9'!F28</f>
        <v>30</v>
      </c>
      <c r="F40" s="90">
        <f>'Sessie 7,8,9'!G28</f>
        <v>27</v>
      </c>
      <c r="G40" s="91">
        <f>'Sessie 7,8,9'!H28</f>
        <v>1.1061111111111113</v>
      </c>
      <c r="H40" s="90">
        <f>'Sessie 7,8,9'!I28</f>
        <v>7</v>
      </c>
      <c r="I40" s="142">
        <f>'Sessie 7,8,9'!J28</f>
        <v>68.18181818181817</v>
      </c>
      <c r="K40" s="87">
        <v>8</v>
      </c>
      <c r="L40" s="32" t="str">
        <f t="shared" si="2"/>
        <v>Van Hoeck Tim</v>
      </c>
      <c r="M40" s="129">
        <f t="shared" si="3"/>
        <v>65</v>
      </c>
      <c r="N40" s="90">
        <f>'Sessie 7,8,9'!E27</f>
        <v>2</v>
      </c>
      <c r="O40" s="90">
        <f>'Sessie 7,8,9'!F27</f>
        <v>65</v>
      </c>
      <c r="P40" s="90">
        <f>'Sessie 7,8,9'!G27</f>
        <v>27</v>
      </c>
      <c r="Q40" s="91">
        <f>'Sessie 7,8,9'!H27</f>
        <v>2.4024074074074075</v>
      </c>
      <c r="R40" s="90">
        <f>'Sessie 7,8,9'!I27</f>
        <v>16</v>
      </c>
      <c r="S40" s="142">
        <f>'Sessie 7,8,9'!J27</f>
        <v>100</v>
      </c>
    </row>
    <row r="41" spans="1:19" ht="12.75">
      <c r="A41" s="254" t="s">
        <v>235</v>
      </c>
      <c r="B41" s="255"/>
      <c r="C41" s="256"/>
      <c r="D41" s="95">
        <f>SUM(D33:D40)</f>
        <v>5</v>
      </c>
      <c r="E41" s="95">
        <f>SUM(E33:E40)</f>
        <v>748</v>
      </c>
      <c r="F41" s="95">
        <f>SUM(F33:F40)</f>
        <v>139</v>
      </c>
      <c r="G41" s="96">
        <f>E41/F41-0.005</f>
        <v>5.376294964028777</v>
      </c>
      <c r="H41" s="95">
        <f>MAX(H33:H40)</f>
        <v>49</v>
      </c>
      <c r="I41" s="97">
        <f>SUM(I33:I40)</f>
        <v>544.3560606060606</v>
      </c>
      <c r="K41" s="254" t="s">
        <v>235</v>
      </c>
      <c r="L41" s="255"/>
      <c r="M41" s="256"/>
      <c r="N41" s="95">
        <f>SUM(N33:N40)</f>
        <v>11</v>
      </c>
      <c r="O41" s="95">
        <f>SUM(O33:O40)</f>
        <v>820</v>
      </c>
      <c r="P41" s="95">
        <f>SUM(P33:P40)</f>
        <v>139</v>
      </c>
      <c r="Q41" s="96">
        <f>O41/P41-0.005</f>
        <v>5.894280575539568</v>
      </c>
      <c r="R41" s="95">
        <f>MAX(R33:R40)</f>
        <v>53</v>
      </c>
      <c r="S41" s="97">
        <f>SUM(S33:S40)</f>
        <v>687.1428571428571</v>
      </c>
    </row>
    <row r="42" spans="2:13" ht="5.25" customHeight="1">
      <c r="B42" s="55"/>
      <c r="C42" s="55"/>
      <c r="L42" s="55"/>
      <c r="M42" s="55"/>
    </row>
    <row r="43" spans="1:8" s="29" customFormat="1" ht="12">
      <c r="A43" s="185"/>
      <c r="B43" s="64"/>
      <c r="C43" s="64"/>
      <c r="D43" s="64"/>
      <c r="E43" s="64"/>
      <c r="F43" s="64"/>
      <c r="G43" s="64"/>
      <c r="H43" s="64"/>
    </row>
    <row r="44" spans="1:17" s="29" customFormat="1" ht="12">
      <c r="A44" s="64"/>
      <c r="B44" s="64"/>
      <c r="C44" s="64"/>
      <c r="D44" s="64"/>
      <c r="E44" s="64"/>
      <c r="F44" s="64"/>
      <c r="G44" s="64"/>
      <c r="K44" s="64"/>
      <c r="L44" s="64"/>
      <c r="M44" s="64"/>
      <c r="N44" s="64"/>
      <c r="O44" s="64"/>
      <c r="P44" s="64"/>
      <c r="Q44" s="64"/>
    </row>
  </sheetData>
  <sheetProtection/>
  <mergeCells count="20">
    <mergeCell ref="A28:I28"/>
    <mergeCell ref="K28:S28"/>
    <mergeCell ref="A8:I8"/>
    <mergeCell ref="K8:S8"/>
    <mergeCell ref="A12:I12"/>
    <mergeCell ref="K12:S12"/>
    <mergeCell ref="K3:S4"/>
    <mergeCell ref="K5:S6"/>
    <mergeCell ref="M7:Q7"/>
    <mergeCell ref="K7:L7"/>
    <mergeCell ref="A41:C41"/>
    <mergeCell ref="K41:M41"/>
    <mergeCell ref="A1:I2"/>
    <mergeCell ref="A3:I4"/>
    <mergeCell ref="A5:I6"/>
    <mergeCell ref="C7:G7"/>
    <mergeCell ref="A7:B7"/>
    <mergeCell ref="K1:S2"/>
    <mergeCell ref="A25:C25"/>
    <mergeCell ref="K25:M25"/>
  </mergeCells>
  <printOptions/>
  <pageMargins left="0.1968503937007874" right="0.2755905511811024" top="0.31496062992125984" bottom="0.31496062992125984" header="0.11811023622047245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11"/>
  <dimension ref="A1:S44"/>
  <sheetViews>
    <sheetView zoomScale="92" zoomScaleNormal="92" zoomScalePageLayoutView="0" workbookViewId="0" topLeftCell="A4">
      <selection activeCell="K12" sqref="K12:S12"/>
    </sheetView>
  </sheetViews>
  <sheetFormatPr defaultColWidth="11.421875" defaultRowHeight="12.75"/>
  <cols>
    <col min="1" max="1" width="2.7109375" style="0" customWidth="1"/>
    <col min="2" max="2" width="18.8515625" style="0" customWidth="1"/>
    <col min="3" max="3" width="4.00390625" style="0" customWidth="1"/>
    <col min="4" max="4" width="4.7109375" style="0" customWidth="1"/>
    <col min="5" max="5" width="7.7109375" style="0" customWidth="1"/>
    <col min="6" max="6" width="6.140625" style="0" customWidth="1"/>
    <col min="7" max="7" width="8.140625" style="0" customWidth="1"/>
    <col min="8" max="8" width="10.140625" style="0" customWidth="1"/>
    <col min="9" max="9" width="8.7109375" style="0" customWidth="1"/>
    <col min="10" max="10" width="2.00390625" style="0" customWidth="1"/>
    <col min="11" max="11" width="2.7109375" style="0" customWidth="1"/>
    <col min="12" max="12" width="18.8515625" style="0" customWidth="1"/>
    <col min="13" max="13" width="4.140625" style="0" customWidth="1"/>
    <col min="14" max="14" width="4.7109375" style="0" customWidth="1"/>
    <col min="15" max="15" width="7.7109375" style="0" customWidth="1"/>
    <col min="16" max="16" width="6.140625" style="0" customWidth="1"/>
    <col min="17" max="17" width="8.140625" style="0" customWidth="1"/>
    <col min="18" max="18" width="10.140625" style="0" customWidth="1"/>
    <col min="19" max="19" width="8.7109375" style="0" customWidth="1"/>
    <col min="20" max="16384" width="9.140625" style="0" customWidth="1"/>
  </cols>
  <sheetData>
    <row r="1" spans="1:19" ht="12.75" customHeight="1">
      <c r="A1" s="252" t="s">
        <v>198</v>
      </c>
      <c r="B1" s="252"/>
      <c r="C1" s="252"/>
      <c r="D1" s="252"/>
      <c r="E1" s="252"/>
      <c r="F1" s="252"/>
      <c r="G1" s="252"/>
      <c r="H1" s="252"/>
      <c r="I1" s="252"/>
      <c r="K1" s="252" t="s">
        <v>198</v>
      </c>
      <c r="L1" s="252"/>
      <c r="M1" s="252"/>
      <c r="N1" s="252"/>
      <c r="O1" s="252"/>
      <c r="P1" s="252"/>
      <c r="Q1" s="252"/>
      <c r="R1" s="252"/>
      <c r="S1" s="252"/>
    </row>
    <row r="2" spans="1:19" ht="12.75" customHeight="1">
      <c r="A2" s="252"/>
      <c r="B2" s="252"/>
      <c r="C2" s="252"/>
      <c r="D2" s="252"/>
      <c r="E2" s="252"/>
      <c r="F2" s="252"/>
      <c r="G2" s="252"/>
      <c r="H2" s="252"/>
      <c r="I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2.75" customHeight="1">
      <c r="A3" s="252" t="s">
        <v>199</v>
      </c>
      <c r="B3" s="252"/>
      <c r="C3" s="252"/>
      <c r="D3" s="252"/>
      <c r="E3" s="252"/>
      <c r="F3" s="252"/>
      <c r="G3" s="252"/>
      <c r="H3" s="252"/>
      <c r="I3" s="252"/>
      <c r="K3" s="252" t="s">
        <v>199</v>
      </c>
      <c r="L3" s="252"/>
      <c r="M3" s="252"/>
      <c r="N3" s="252"/>
      <c r="O3" s="252"/>
      <c r="P3" s="252"/>
      <c r="Q3" s="252"/>
      <c r="R3" s="252"/>
      <c r="S3" s="252"/>
    </row>
    <row r="4" spans="1:19" ht="12.75" customHeight="1">
      <c r="A4" s="252"/>
      <c r="B4" s="252"/>
      <c r="C4" s="252"/>
      <c r="D4" s="252"/>
      <c r="E4" s="252"/>
      <c r="F4" s="252"/>
      <c r="G4" s="252"/>
      <c r="H4" s="252"/>
      <c r="I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2.75" customHeight="1">
      <c r="A5" s="252" t="s">
        <v>200</v>
      </c>
      <c r="B5" s="252"/>
      <c r="C5" s="252"/>
      <c r="D5" s="252"/>
      <c r="E5" s="252"/>
      <c r="F5" s="252"/>
      <c r="G5" s="252"/>
      <c r="H5" s="252"/>
      <c r="I5" s="252"/>
      <c r="K5" s="252" t="s">
        <v>200</v>
      </c>
      <c r="L5" s="252"/>
      <c r="M5" s="252"/>
      <c r="N5" s="252"/>
      <c r="O5" s="252"/>
      <c r="P5" s="252"/>
      <c r="Q5" s="252"/>
      <c r="R5" s="252"/>
      <c r="S5" s="252"/>
    </row>
    <row r="6" spans="1:19" ht="12.75" customHeight="1">
      <c r="A6" s="252"/>
      <c r="B6" s="252"/>
      <c r="C6" s="252"/>
      <c r="D6" s="252"/>
      <c r="E6" s="252"/>
      <c r="F6" s="252"/>
      <c r="G6" s="252"/>
      <c r="H6" s="252"/>
      <c r="I6" s="252"/>
      <c r="K6" s="252"/>
      <c r="L6" s="252"/>
      <c r="M6" s="252"/>
      <c r="N6" s="252"/>
      <c r="O6" s="252"/>
      <c r="P6" s="252"/>
      <c r="Q6" s="252"/>
      <c r="R6" s="252"/>
      <c r="S6" s="252"/>
    </row>
    <row r="7" spans="1:19" ht="15.75" thickBot="1">
      <c r="A7" s="245"/>
      <c r="B7" s="245"/>
      <c r="C7" s="253" t="s">
        <v>184</v>
      </c>
      <c r="D7" s="253"/>
      <c r="E7" s="253"/>
      <c r="F7" s="253"/>
      <c r="G7" s="253"/>
      <c r="I7" s="2"/>
      <c r="K7" s="245"/>
      <c r="L7" s="245"/>
      <c r="M7" s="253" t="s">
        <v>184</v>
      </c>
      <c r="N7" s="253"/>
      <c r="O7" s="253"/>
      <c r="P7" s="253"/>
      <c r="Q7" s="253"/>
      <c r="S7" s="2"/>
    </row>
    <row r="8" spans="1:19" ht="26.25" customHeight="1" thickBot="1" thickTop="1">
      <c r="A8" s="266" t="s">
        <v>201</v>
      </c>
      <c r="B8" s="247"/>
      <c r="C8" s="247"/>
      <c r="D8" s="247"/>
      <c r="E8" s="247"/>
      <c r="F8" s="247"/>
      <c r="G8" s="247"/>
      <c r="H8" s="247"/>
      <c r="I8" s="248"/>
      <c r="K8" s="266" t="s">
        <v>201</v>
      </c>
      <c r="L8" s="247"/>
      <c r="M8" s="247"/>
      <c r="N8" s="247"/>
      <c r="O8" s="247"/>
      <c r="P8" s="247"/>
      <c r="Q8" s="247"/>
      <c r="R8" s="247"/>
      <c r="S8" s="248"/>
    </row>
    <row r="9" ht="6.75" customHeight="1" thickTop="1"/>
    <row r="10" spans="1:19" ht="12.75">
      <c r="A10" s="92" t="s">
        <v>196</v>
      </c>
      <c r="C10" s="54"/>
      <c r="G10" s="54"/>
      <c r="H10" s="54" t="s">
        <v>99</v>
      </c>
      <c r="I10" s="54"/>
      <c r="K10" s="92" t="s">
        <v>196</v>
      </c>
      <c r="M10" s="54"/>
      <c r="Q10" s="54"/>
      <c r="R10" s="54" t="s">
        <v>99</v>
      </c>
      <c r="S10" s="54"/>
    </row>
    <row r="11" spans="2:19" ht="10.5" customHeight="1">
      <c r="B11" s="3"/>
      <c r="C11" s="3"/>
      <c r="E11" s="3"/>
      <c r="F11" s="3"/>
      <c r="G11" s="3"/>
      <c r="H11" s="3"/>
      <c r="I11" s="3"/>
      <c r="L11" s="3"/>
      <c r="M11" s="3"/>
      <c r="O11" s="3"/>
      <c r="P11" s="3"/>
      <c r="Q11" s="3"/>
      <c r="R11" s="3"/>
      <c r="S11" s="3"/>
    </row>
    <row r="12" spans="1:19" ht="22.5" customHeight="1">
      <c r="A12" s="246" t="s">
        <v>41</v>
      </c>
      <c r="B12" s="246"/>
      <c r="C12" s="246"/>
      <c r="D12" s="246"/>
      <c r="E12" s="246"/>
      <c r="F12" s="246"/>
      <c r="G12" s="246"/>
      <c r="H12" s="246"/>
      <c r="I12" s="246"/>
      <c r="J12" s="54"/>
      <c r="K12" s="246" t="s">
        <v>46</v>
      </c>
      <c r="L12" s="246"/>
      <c r="M12" s="246"/>
      <c r="N12" s="246"/>
      <c r="O12" s="246"/>
      <c r="P12" s="246"/>
      <c r="Q12" s="246"/>
      <c r="R12" s="246"/>
      <c r="S12" s="246"/>
    </row>
    <row r="13" ht="6" customHeight="1"/>
    <row r="14" spans="1:19" ht="12.75">
      <c r="A14" s="61"/>
      <c r="B14" s="82" t="s">
        <v>34</v>
      </c>
      <c r="C14" s="82" t="s">
        <v>38</v>
      </c>
      <c r="D14" s="76" t="s">
        <v>12</v>
      </c>
      <c r="E14" s="76" t="s">
        <v>1</v>
      </c>
      <c r="F14" s="76" t="s">
        <v>2</v>
      </c>
      <c r="G14" s="76" t="s">
        <v>3</v>
      </c>
      <c r="H14" s="76" t="s">
        <v>4</v>
      </c>
      <c r="I14" s="77" t="s">
        <v>30</v>
      </c>
      <c r="K14" s="61"/>
      <c r="L14" s="82" t="s">
        <v>34</v>
      </c>
      <c r="M14" s="82" t="s">
        <v>38</v>
      </c>
      <c r="N14" s="76" t="s">
        <v>12</v>
      </c>
      <c r="O14" s="76" t="s">
        <v>1</v>
      </c>
      <c r="P14" s="76" t="s">
        <v>2</v>
      </c>
      <c r="Q14" s="76" t="s">
        <v>3</v>
      </c>
      <c r="R14" s="76" t="s">
        <v>4</v>
      </c>
      <c r="S14" s="77" t="s">
        <v>30</v>
      </c>
    </row>
    <row r="15" spans="1:19" ht="12.75">
      <c r="A15" s="85" t="s">
        <v>33</v>
      </c>
      <c r="B15" s="83" t="s">
        <v>35</v>
      </c>
      <c r="C15" s="83" t="s">
        <v>39</v>
      </c>
      <c r="D15" s="78" t="s">
        <v>13</v>
      </c>
      <c r="E15" s="78" t="s">
        <v>1</v>
      </c>
      <c r="F15" s="78" t="s">
        <v>9</v>
      </c>
      <c r="G15" s="78" t="s">
        <v>5</v>
      </c>
      <c r="H15" s="78" t="s">
        <v>14</v>
      </c>
      <c r="I15" s="79" t="s">
        <v>31</v>
      </c>
      <c r="K15" s="85" t="s">
        <v>33</v>
      </c>
      <c r="L15" s="83" t="s">
        <v>35</v>
      </c>
      <c r="M15" s="83" t="s">
        <v>39</v>
      </c>
      <c r="N15" s="78" t="s">
        <v>13</v>
      </c>
      <c r="O15" s="78" t="s">
        <v>1</v>
      </c>
      <c r="P15" s="78" t="s">
        <v>9</v>
      </c>
      <c r="Q15" s="78" t="s">
        <v>5</v>
      </c>
      <c r="R15" s="78" t="s">
        <v>14</v>
      </c>
      <c r="S15" s="79" t="s">
        <v>31</v>
      </c>
    </row>
    <row r="16" spans="1:19" ht="12.75">
      <c r="A16" s="63"/>
      <c r="B16" s="84" t="s">
        <v>36</v>
      </c>
      <c r="C16" s="84" t="s">
        <v>40</v>
      </c>
      <c r="D16" s="80" t="s">
        <v>15</v>
      </c>
      <c r="E16" s="80" t="s">
        <v>8</v>
      </c>
      <c r="F16" s="80" t="s">
        <v>97</v>
      </c>
      <c r="G16" s="80" t="s">
        <v>10</v>
      </c>
      <c r="H16" s="80" t="s">
        <v>238</v>
      </c>
      <c r="I16" s="81" t="s">
        <v>32</v>
      </c>
      <c r="K16" s="63"/>
      <c r="L16" s="84" t="s">
        <v>36</v>
      </c>
      <c r="M16" s="84" t="s">
        <v>40</v>
      </c>
      <c r="N16" s="80" t="s">
        <v>15</v>
      </c>
      <c r="O16" s="80" t="s">
        <v>8</v>
      </c>
      <c r="P16" s="80" t="s">
        <v>97</v>
      </c>
      <c r="Q16" s="80" t="s">
        <v>10</v>
      </c>
      <c r="R16" s="80" t="s">
        <v>238</v>
      </c>
      <c r="S16" s="81" t="s">
        <v>32</v>
      </c>
    </row>
    <row r="17" spans="1:19" ht="12.75">
      <c r="A17" s="86">
        <v>1</v>
      </c>
      <c r="B17" s="32" t="str">
        <f>'Be spelers'!B113:C113</f>
        <v>Van Hees Stef</v>
      </c>
      <c r="C17" s="129">
        <f>'Be spelers'!D113</f>
        <v>200</v>
      </c>
      <c r="D17" s="88">
        <f>'Sessie 1,2,3'!E43</f>
        <v>0</v>
      </c>
      <c r="E17" s="88">
        <f>'Sessie 1,2,3'!F43</f>
        <v>89</v>
      </c>
      <c r="F17" s="88">
        <f>'Sessie 1,2,3'!G43</f>
        <v>18</v>
      </c>
      <c r="G17" s="89">
        <f>'Sessie 1,2,3'!H43</f>
        <v>4.939444444444445</v>
      </c>
      <c r="H17" s="88">
        <f>'Sessie 1,2,3'!I43</f>
        <v>13</v>
      </c>
      <c r="I17" s="140">
        <f>'Sessie 1,2,3'!J43</f>
        <v>44.5</v>
      </c>
      <c r="K17" s="86">
        <v>1</v>
      </c>
      <c r="L17" s="32" t="str">
        <f>B33</f>
        <v>Snellen Hans jr.</v>
      </c>
      <c r="M17" s="70">
        <f>C33</f>
        <v>160</v>
      </c>
      <c r="N17" s="88">
        <f>'Sessie 1,2,3'!E44</f>
        <v>2</v>
      </c>
      <c r="O17" s="88">
        <f>'Sessie 1,2,3'!F44</f>
        <v>160</v>
      </c>
      <c r="P17" s="88">
        <f>'Sessie 1,2,3'!G44</f>
        <v>18</v>
      </c>
      <c r="Q17" s="89">
        <f>'Sessie 1,2,3'!H44</f>
        <v>8.883888888888889</v>
      </c>
      <c r="R17" s="88">
        <f>'Sessie 1,2,3'!I44</f>
        <v>45</v>
      </c>
      <c r="S17" s="140">
        <f>'Sessie 1,2,3'!J44</f>
        <v>100</v>
      </c>
    </row>
    <row r="18" spans="1:19" ht="12.75">
      <c r="A18" s="93">
        <v>2</v>
      </c>
      <c r="B18" s="32" t="str">
        <f>'Be spelers'!B114:C114</f>
        <v>Dieu Gérôme</v>
      </c>
      <c r="C18" s="129">
        <f>'Be spelers'!D114</f>
        <v>160</v>
      </c>
      <c r="D18" s="88">
        <f>'Sessie 4,5,6'!E27</f>
        <v>0</v>
      </c>
      <c r="E18" s="88">
        <f>'Sessie 4,5,6'!F27</f>
        <v>120</v>
      </c>
      <c r="F18" s="88">
        <f>'Sessie 4,5,6'!G27</f>
        <v>11</v>
      </c>
      <c r="G18" s="89">
        <f>'Sessie 4,5,6'!H27</f>
        <v>10.904090909090908</v>
      </c>
      <c r="H18" s="88">
        <f>'Sessie 4,5,6'!I27</f>
        <v>36</v>
      </c>
      <c r="I18" s="141">
        <f>'Sessie 4,5,6'!J27</f>
        <v>75</v>
      </c>
      <c r="K18" s="93">
        <v>2</v>
      </c>
      <c r="L18" s="32" t="str">
        <f aca="true" t="shared" si="0" ref="L18:L24">B34</f>
        <v>van den Hooff Stephan</v>
      </c>
      <c r="M18" s="70">
        <f aca="true" t="shared" si="1" ref="M18:M24">C34</f>
        <v>120</v>
      </c>
      <c r="N18" s="88">
        <f>'Sessie 4,5,6'!E28</f>
        <v>2</v>
      </c>
      <c r="O18" s="88">
        <f>'Sessie 4,5,6'!F28</f>
        <v>120</v>
      </c>
      <c r="P18" s="88">
        <f>'Sessie 4,5,6'!G28</f>
        <v>11</v>
      </c>
      <c r="Q18" s="89">
        <f>'Sessie 4,5,6'!H28</f>
        <v>10.904090909090908</v>
      </c>
      <c r="R18" s="88">
        <f>'Sessie 4,5,6'!I28</f>
        <v>39</v>
      </c>
      <c r="S18" s="141">
        <f>'Sessie 4,5,6'!J28</f>
        <v>100</v>
      </c>
    </row>
    <row r="19" spans="1:19" ht="12.75">
      <c r="A19" s="93">
        <v>3</v>
      </c>
      <c r="B19" s="32" t="str">
        <f>'Be spelers'!B115:C115</f>
        <v>Wittemans Dimitri</v>
      </c>
      <c r="C19" s="129">
        <f>'Be spelers'!D115</f>
        <v>150</v>
      </c>
      <c r="D19" s="88">
        <f>'Sessie 4,5,6'!E54</f>
        <v>2</v>
      </c>
      <c r="E19" s="88">
        <f>'Sessie 4,5,6'!F54</f>
        <v>150</v>
      </c>
      <c r="F19" s="88">
        <f>'Sessie 4,5,6'!G54</f>
        <v>22</v>
      </c>
      <c r="G19" s="89">
        <f>'Sessie 4,5,6'!H54</f>
        <v>6.8131818181818184</v>
      </c>
      <c r="H19" s="88">
        <f>'Sessie 4,5,6'!I54</f>
        <v>27</v>
      </c>
      <c r="I19" s="184">
        <f>'Sessie 4,5,6'!J54</f>
        <v>100</v>
      </c>
      <c r="K19" s="93">
        <v>3</v>
      </c>
      <c r="L19" s="32" t="str">
        <f t="shared" si="0"/>
        <v>Bongers Joey</v>
      </c>
      <c r="M19" s="70">
        <f t="shared" si="1"/>
        <v>90</v>
      </c>
      <c r="N19" s="88">
        <f>'Sessie 4,5,6'!E53</f>
        <v>0</v>
      </c>
      <c r="O19" s="88">
        <f>'Sessie 4,5,6'!F53</f>
        <v>75</v>
      </c>
      <c r="P19" s="88">
        <f>'Sessie 4,5,6'!G53</f>
        <v>22</v>
      </c>
      <c r="Q19" s="89">
        <f>'Sessie 4,5,6'!H53</f>
        <v>3.4040909090909093</v>
      </c>
      <c r="R19" s="88">
        <f>'Sessie 4,5,6'!I53</f>
        <v>14</v>
      </c>
      <c r="S19" s="184">
        <f>'Sessie 4,5,6'!J53</f>
        <v>83.33333333333334</v>
      </c>
    </row>
    <row r="20" spans="1:19" ht="12.75">
      <c r="A20" s="93">
        <v>4</v>
      </c>
      <c r="B20" s="32" t="str">
        <f>'Be spelers'!B116:C116</f>
        <v>Dresselaers Geoffrey</v>
      </c>
      <c r="C20" s="129">
        <f>'Be spelers'!D116</f>
        <v>140</v>
      </c>
      <c r="D20" s="88">
        <f>'Sessie 1,2,3'!E34</f>
        <v>0</v>
      </c>
      <c r="E20" s="88">
        <f>'Sessie 1,2,3'!F34</f>
        <v>115</v>
      </c>
      <c r="F20" s="88">
        <f>'Sessie 1,2,3'!G34</f>
        <v>17</v>
      </c>
      <c r="G20" s="89">
        <f>'Sessie 1,2,3'!H34</f>
        <v>6.759705882352941</v>
      </c>
      <c r="H20" s="88">
        <f>'Sessie 1,2,3'!I34</f>
        <v>24</v>
      </c>
      <c r="I20" s="141">
        <f>'Sessie 1,2,3'!J34</f>
        <v>82.14285714285714</v>
      </c>
      <c r="K20" s="93">
        <v>4</v>
      </c>
      <c r="L20" s="32" t="str">
        <f t="shared" si="0"/>
        <v>Schuurmans Jasper</v>
      </c>
      <c r="M20" s="70">
        <f t="shared" si="1"/>
        <v>70</v>
      </c>
      <c r="N20" s="88">
        <f>'Sessie 1,2,3'!E35</f>
        <v>2</v>
      </c>
      <c r="O20" s="88">
        <f>'Sessie 1,2,3'!F35</f>
        <v>70</v>
      </c>
      <c r="P20" s="88">
        <f>'Sessie 1,2,3'!G35</f>
        <v>17</v>
      </c>
      <c r="Q20" s="89">
        <f>'Sessie 1,2,3'!H35</f>
        <v>4.112647058823529</v>
      </c>
      <c r="R20" s="88">
        <f>'Sessie 1,2,3'!I35</f>
        <v>14</v>
      </c>
      <c r="S20" s="141">
        <f>'Sessie 1,2,3'!J35</f>
        <v>100</v>
      </c>
    </row>
    <row r="21" spans="1:19" ht="12.75">
      <c r="A21" s="93">
        <v>5</v>
      </c>
      <c r="B21" s="32" t="str">
        <f>'Be spelers'!B117:C117</f>
        <v>Godfroid Amalric</v>
      </c>
      <c r="C21" s="129">
        <f>'Be spelers'!D117</f>
        <v>85</v>
      </c>
      <c r="D21" s="88">
        <f>'Sessie 1,2,3'!E56</f>
        <v>0</v>
      </c>
      <c r="E21" s="88">
        <f>'Sessie 1,2,3'!F56</f>
        <v>66</v>
      </c>
      <c r="F21" s="88">
        <f>'Sessie 1,2,3'!G56</f>
        <v>27</v>
      </c>
      <c r="G21" s="89">
        <f>'Sessie 1,2,3'!H56</f>
        <v>2.4394444444444447</v>
      </c>
      <c r="H21" s="88">
        <f>'Sessie 1,2,3'!I56</f>
        <v>7</v>
      </c>
      <c r="I21" s="141">
        <f>'Sessie 1,2,3'!J56</f>
        <v>77.64705882352942</v>
      </c>
      <c r="K21" s="93">
        <v>5</v>
      </c>
      <c r="L21" s="32" t="str">
        <f t="shared" si="0"/>
        <v>Reutelingsperger Roy</v>
      </c>
      <c r="M21" s="70">
        <f t="shared" si="1"/>
        <v>70</v>
      </c>
      <c r="N21" s="88">
        <f>'Sessie 1,2,3'!E57</f>
        <v>2</v>
      </c>
      <c r="O21" s="88">
        <f>'Sessie 1,2,3'!F57</f>
        <v>70</v>
      </c>
      <c r="P21" s="88">
        <f>'Sessie 1,2,3'!G57</f>
        <v>27</v>
      </c>
      <c r="Q21" s="89">
        <f>'Sessie 1,2,3'!H57</f>
        <v>2.5875925925925927</v>
      </c>
      <c r="R21" s="88">
        <f>'Sessie 1,2,3'!I57</f>
        <v>13</v>
      </c>
      <c r="S21" s="141">
        <f>'Sessie 1,2,3'!J57</f>
        <v>100</v>
      </c>
    </row>
    <row r="22" spans="1:19" ht="12.75">
      <c r="A22" s="93">
        <v>6</v>
      </c>
      <c r="B22" s="32" t="str">
        <f>'Be spelers'!B118:C118</f>
        <v>Eelen Bryan</v>
      </c>
      <c r="C22" s="129">
        <f>'Be spelers'!D118</f>
        <v>70</v>
      </c>
      <c r="D22" s="88">
        <f>'Sessie 4,5,6'!E37</f>
        <v>2</v>
      </c>
      <c r="E22" s="88">
        <f>'Sessie 4,5,6'!F37</f>
        <v>70</v>
      </c>
      <c r="F22" s="88">
        <f>'Sessie 4,5,6'!G37</f>
        <v>21</v>
      </c>
      <c r="G22" s="89">
        <f>'Sessie 4,5,6'!H37</f>
        <v>3.3283333333333336</v>
      </c>
      <c r="H22" s="88">
        <f>'Sessie 4,5,6'!I37</f>
        <v>13</v>
      </c>
      <c r="I22" s="141">
        <f>'Sessie 4,5,6'!J37</f>
        <v>100</v>
      </c>
      <c r="K22" s="93">
        <v>6</v>
      </c>
      <c r="L22" s="32" t="str">
        <f t="shared" si="0"/>
        <v>Glissenaar Silvy</v>
      </c>
      <c r="M22" s="70">
        <f t="shared" si="1"/>
        <v>50</v>
      </c>
      <c r="N22" s="88">
        <f>'Sessie 4,5,6'!E38</f>
        <v>0</v>
      </c>
      <c r="O22" s="88">
        <f>'Sessie 4,5,6'!F38</f>
        <v>46</v>
      </c>
      <c r="P22" s="88">
        <f>'Sessie 4,5,6'!G38</f>
        <v>21</v>
      </c>
      <c r="Q22" s="89">
        <f>'Sessie 4,5,6'!H38</f>
        <v>2.185476190476191</v>
      </c>
      <c r="R22" s="88">
        <f>'Sessie 4,5,6'!I38</f>
        <v>9</v>
      </c>
      <c r="S22" s="141">
        <f>'Sessie 4,5,6'!J38</f>
        <v>92</v>
      </c>
    </row>
    <row r="23" spans="1:19" ht="12.75">
      <c r="A23" s="93">
        <v>7</v>
      </c>
      <c r="B23" s="32" t="str">
        <f>'Be spelers'!B119:C119</f>
        <v>Roest Michael</v>
      </c>
      <c r="C23" s="129">
        <f>'Be spelers'!D119</f>
        <v>70</v>
      </c>
      <c r="D23" s="88">
        <f>'Sessie 1,2,3'!E21</f>
        <v>2</v>
      </c>
      <c r="E23" s="88">
        <f>'Sessie 1,2,3'!F21</f>
        <v>70</v>
      </c>
      <c r="F23" s="88">
        <f>'Sessie 1,2,3'!G21</f>
        <v>14</v>
      </c>
      <c r="G23" s="89">
        <f>'Sessie 1,2,3'!H21</f>
        <v>4.995</v>
      </c>
      <c r="H23" s="88">
        <f>'Sessie 1,2,3'!I21</f>
        <v>23</v>
      </c>
      <c r="I23" s="141">
        <f>'Sessie 1,2,3'!J21</f>
        <v>100</v>
      </c>
      <c r="K23" s="93">
        <v>7</v>
      </c>
      <c r="L23" s="32" t="str">
        <f t="shared" si="0"/>
        <v>Hoogland Dennis</v>
      </c>
      <c r="M23" s="70">
        <f t="shared" si="1"/>
        <v>35</v>
      </c>
      <c r="N23" s="88">
        <f>'Sessie 1,2,3'!E22</f>
        <v>0</v>
      </c>
      <c r="O23" s="88">
        <f>'Sessie 1,2,3'!F22</f>
        <v>15</v>
      </c>
      <c r="P23" s="88">
        <f>'Sessie 1,2,3'!G22</f>
        <v>14</v>
      </c>
      <c r="Q23" s="89">
        <f>'Sessie 1,2,3'!H22</f>
        <v>1.0664285714285715</v>
      </c>
      <c r="R23" s="88">
        <f>'Sessie 1,2,3'!I22</f>
        <v>3</v>
      </c>
      <c r="S23" s="141">
        <f>'Sessie 1,2,3'!J22</f>
        <v>42.857142857142854</v>
      </c>
    </row>
    <row r="24" spans="1:19" ht="12.75">
      <c r="A24" s="87">
        <v>8</v>
      </c>
      <c r="B24" s="32" t="str">
        <f>'Be spelers'!B120:C120</f>
        <v>Van Hoeck Tim</v>
      </c>
      <c r="C24" s="129">
        <f>'Be spelers'!D120</f>
        <v>65</v>
      </c>
      <c r="D24" s="90">
        <f>'Sessie 1,2,3'!E53</f>
        <v>2</v>
      </c>
      <c r="E24" s="90">
        <f>'Sessie 1,2,3'!F53</f>
        <v>65</v>
      </c>
      <c r="F24" s="90">
        <f>'Sessie 1,2,3'!G53</f>
        <v>23</v>
      </c>
      <c r="G24" s="91">
        <f>'Sessie 1,2,3'!H53</f>
        <v>2.8210869565217394</v>
      </c>
      <c r="H24" s="90">
        <f>'Sessie 1,2,3'!I53</f>
        <v>11</v>
      </c>
      <c r="I24" s="142">
        <f>'Sessie 1,2,3'!J53</f>
        <v>100</v>
      </c>
      <c r="K24" s="87">
        <v>8</v>
      </c>
      <c r="L24" s="32" t="str">
        <f t="shared" si="0"/>
        <v>Marriott Bradley</v>
      </c>
      <c r="M24" s="70">
        <f t="shared" si="1"/>
        <v>33</v>
      </c>
      <c r="N24" s="90">
        <f>'Sessie 1,2,3'!E54</f>
        <v>0</v>
      </c>
      <c r="O24" s="90">
        <f>'Sessie 1,2,3'!F54</f>
        <v>26</v>
      </c>
      <c r="P24" s="90">
        <f>'Sessie 1,2,3'!G54</f>
        <v>23</v>
      </c>
      <c r="Q24" s="91">
        <f>'Sessie 1,2,3'!H54</f>
        <v>1.1254347826086957</v>
      </c>
      <c r="R24" s="90">
        <f>'Sessie 1,2,3'!I54</f>
        <v>5</v>
      </c>
      <c r="S24" s="142">
        <f>'Sessie 1,2,3'!J54</f>
        <v>78.78787878787878</v>
      </c>
    </row>
    <row r="25" spans="1:19" ht="12.75">
      <c r="A25" s="254" t="s">
        <v>235</v>
      </c>
      <c r="B25" s="255"/>
      <c r="C25" s="256"/>
      <c r="D25" s="95">
        <f>SUM(D17:D24)</f>
        <v>8</v>
      </c>
      <c r="E25" s="95">
        <f>SUM(E17:E24)</f>
        <v>745</v>
      </c>
      <c r="F25" s="95">
        <f>SUM(F17:F24)</f>
        <v>153</v>
      </c>
      <c r="G25" s="96">
        <f>E25/F25-0.005</f>
        <v>4.864281045751634</v>
      </c>
      <c r="H25" s="95">
        <f>MAX(H17:H24)</f>
        <v>36</v>
      </c>
      <c r="I25" s="97">
        <f>SUM(I17:I24)</f>
        <v>679.2899159663865</v>
      </c>
      <c r="K25" s="254" t="s">
        <v>235</v>
      </c>
      <c r="L25" s="255"/>
      <c r="M25" s="256"/>
      <c r="N25" s="95">
        <f>SUM(N17:N24)</f>
        <v>8</v>
      </c>
      <c r="O25" s="95">
        <f>SUM(O17:O24)</f>
        <v>582</v>
      </c>
      <c r="P25" s="95">
        <f>SUM(P17:P24)</f>
        <v>153</v>
      </c>
      <c r="Q25" s="96">
        <f>O25/P25-0.005</f>
        <v>3.798921568627451</v>
      </c>
      <c r="R25" s="95">
        <f>MAX(R17:R24)</f>
        <v>45</v>
      </c>
      <c r="S25" s="97">
        <f>SUM(S17:S24)</f>
        <v>696.978354978355</v>
      </c>
    </row>
    <row r="26" spans="2:13" ht="5.25" customHeight="1">
      <c r="B26" s="55"/>
      <c r="C26" s="55"/>
      <c r="L26" s="55"/>
      <c r="M26" s="55"/>
    </row>
    <row r="27" ht="5.25" customHeight="1"/>
    <row r="28" spans="1:19" ht="22.5" customHeight="1">
      <c r="A28" s="246" t="s">
        <v>46</v>
      </c>
      <c r="B28" s="246"/>
      <c r="C28" s="246"/>
      <c r="D28" s="246"/>
      <c r="E28" s="246"/>
      <c r="F28" s="246"/>
      <c r="G28" s="246"/>
      <c r="H28" s="246"/>
      <c r="I28" s="246"/>
      <c r="J28" s="54"/>
      <c r="K28" s="246" t="s">
        <v>41</v>
      </c>
      <c r="L28" s="246"/>
      <c r="M28" s="246"/>
      <c r="N28" s="246"/>
      <c r="O28" s="246"/>
      <c r="P28" s="246"/>
      <c r="Q28" s="246"/>
      <c r="R28" s="246"/>
      <c r="S28" s="246"/>
    </row>
    <row r="29" ht="6" customHeight="1"/>
    <row r="30" spans="1:19" ht="12.75">
      <c r="A30" s="61"/>
      <c r="B30" s="82" t="s">
        <v>34</v>
      </c>
      <c r="C30" s="82" t="s">
        <v>38</v>
      </c>
      <c r="D30" s="76" t="s">
        <v>12</v>
      </c>
      <c r="E30" s="76" t="s">
        <v>1</v>
      </c>
      <c r="F30" s="76" t="s">
        <v>2</v>
      </c>
      <c r="G30" s="76" t="s">
        <v>3</v>
      </c>
      <c r="H30" s="76" t="s">
        <v>4</v>
      </c>
      <c r="I30" s="77" t="s">
        <v>30</v>
      </c>
      <c r="K30" s="61"/>
      <c r="L30" s="82" t="s">
        <v>34</v>
      </c>
      <c r="M30" s="82" t="s">
        <v>38</v>
      </c>
      <c r="N30" s="76" t="s">
        <v>12</v>
      </c>
      <c r="O30" s="76" t="s">
        <v>1</v>
      </c>
      <c r="P30" s="76" t="s">
        <v>2</v>
      </c>
      <c r="Q30" s="76" t="s">
        <v>3</v>
      </c>
      <c r="R30" s="76" t="s">
        <v>4</v>
      </c>
      <c r="S30" s="77" t="s">
        <v>30</v>
      </c>
    </row>
    <row r="31" spans="1:19" ht="12.75">
      <c r="A31" s="85" t="s">
        <v>33</v>
      </c>
      <c r="B31" s="83" t="s">
        <v>35</v>
      </c>
      <c r="C31" s="83" t="s">
        <v>39</v>
      </c>
      <c r="D31" s="78" t="s">
        <v>13</v>
      </c>
      <c r="E31" s="78" t="s">
        <v>1</v>
      </c>
      <c r="F31" s="78" t="s">
        <v>9</v>
      </c>
      <c r="G31" s="78" t="s">
        <v>5</v>
      </c>
      <c r="H31" s="78" t="s">
        <v>14</v>
      </c>
      <c r="I31" s="79" t="s">
        <v>31</v>
      </c>
      <c r="K31" s="85" t="s">
        <v>33</v>
      </c>
      <c r="L31" s="83" t="s">
        <v>35</v>
      </c>
      <c r="M31" s="83" t="s">
        <v>39</v>
      </c>
      <c r="N31" s="78" t="s">
        <v>13</v>
      </c>
      <c r="O31" s="78" t="s">
        <v>1</v>
      </c>
      <c r="P31" s="78" t="s">
        <v>9</v>
      </c>
      <c r="Q31" s="78" t="s">
        <v>5</v>
      </c>
      <c r="R31" s="78" t="s">
        <v>14</v>
      </c>
      <c r="S31" s="79" t="s">
        <v>31</v>
      </c>
    </row>
    <row r="32" spans="1:19" ht="12.75">
      <c r="A32" s="63"/>
      <c r="B32" s="84" t="s">
        <v>36</v>
      </c>
      <c r="C32" s="84" t="s">
        <v>40</v>
      </c>
      <c r="D32" s="80" t="s">
        <v>15</v>
      </c>
      <c r="E32" s="80" t="s">
        <v>8</v>
      </c>
      <c r="F32" s="80" t="s">
        <v>97</v>
      </c>
      <c r="G32" s="80" t="s">
        <v>10</v>
      </c>
      <c r="H32" s="80" t="s">
        <v>238</v>
      </c>
      <c r="I32" s="81" t="s">
        <v>32</v>
      </c>
      <c r="K32" s="63"/>
      <c r="L32" s="84" t="s">
        <v>36</v>
      </c>
      <c r="M32" s="84" t="s">
        <v>40</v>
      </c>
      <c r="N32" s="80" t="s">
        <v>15</v>
      </c>
      <c r="O32" s="80" t="s">
        <v>8</v>
      </c>
      <c r="P32" s="80" t="s">
        <v>97</v>
      </c>
      <c r="Q32" s="80" t="s">
        <v>10</v>
      </c>
      <c r="R32" s="80" t="s">
        <v>238</v>
      </c>
      <c r="S32" s="81" t="s">
        <v>32</v>
      </c>
    </row>
    <row r="33" spans="1:19" ht="12.75">
      <c r="A33" s="86">
        <v>1</v>
      </c>
      <c r="B33" s="32" t="str">
        <f>'Ne spelers'!B113:C113</f>
        <v>Snellen Hans jr.</v>
      </c>
      <c r="C33" s="70">
        <f>'Ne spelers'!D113</f>
        <v>160</v>
      </c>
      <c r="D33" s="88">
        <f>'Sessie 7,8,9'!E35</f>
        <v>0</v>
      </c>
      <c r="E33" s="88">
        <f>'Sessie 7,8,9'!F35</f>
        <v>113</v>
      </c>
      <c r="F33" s="88">
        <f>'Sessie 7,8,9'!G35</f>
        <v>15</v>
      </c>
      <c r="G33" s="89">
        <f>'Sessie 7,8,9'!H35</f>
        <v>7.528333333333333</v>
      </c>
      <c r="H33" s="88">
        <f>'Sessie 7,8,9'!I35</f>
        <v>49</v>
      </c>
      <c r="I33" s="140">
        <f>'Sessie 7,8,9'!J35</f>
        <v>70.625</v>
      </c>
      <c r="K33" s="86">
        <v>1</v>
      </c>
      <c r="L33" s="32" t="str">
        <f>B17</f>
        <v>Van Hees Stef</v>
      </c>
      <c r="M33" s="129">
        <f>C17</f>
        <v>200</v>
      </c>
      <c r="N33" s="88">
        <f>'Sessie 7,8,9'!E34</f>
        <v>2</v>
      </c>
      <c r="O33" s="88">
        <f>'Sessie 7,8,9'!F34</f>
        <v>200</v>
      </c>
      <c r="P33" s="88">
        <f>'Sessie 7,8,9'!G34</f>
        <v>15</v>
      </c>
      <c r="Q33" s="89">
        <f>'Sessie 7,8,9'!H34</f>
        <v>13.328333333333333</v>
      </c>
      <c r="R33" s="88">
        <f>'Sessie 7,8,9'!I34</f>
        <v>50</v>
      </c>
      <c r="S33" s="140">
        <f>'Sessie 7,8,9'!J34</f>
        <v>100</v>
      </c>
    </row>
    <row r="34" spans="1:19" ht="12.75">
      <c r="A34" s="93">
        <v>2</v>
      </c>
      <c r="B34" s="32" t="str">
        <f>'Ne spelers'!B114:C114</f>
        <v>van den Hooff Stephan</v>
      </c>
      <c r="C34" s="70">
        <f>'Ne spelers'!D114</f>
        <v>120</v>
      </c>
      <c r="D34" s="88">
        <f>'Sessie 10,11,12'!E19</f>
        <v>0</v>
      </c>
      <c r="E34" s="88">
        <f>'Sessie 10,11,12'!F19</f>
        <v>81</v>
      </c>
      <c r="F34" s="88">
        <f>'Sessie 10,11,12'!G19</f>
        <v>11</v>
      </c>
      <c r="G34" s="89">
        <f>'Sessie 10,11,12'!H19</f>
        <v>7.358636363636363</v>
      </c>
      <c r="H34" s="88">
        <f>'Sessie 10,11,12'!I19</f>
        <v>30</v>
      </c>
      <c r="I34" s="141">
        <f>'Sessie 10,11,12'!J19</f>
        <v>67.5</v>
      </c>
      <c r="K34" s="93">
        <v>2</v>
      </c>
      <c r="L34" s="32" t="str">
        <f aca="true" t="shared" si="2" ref="L34:L40">B18</f>
        <v>Dieu Gérôme</v>
      </c>
      <c r="M34" s="129">
        <f aca="true" t="shared" si="3" ref="M34:M40">C18</f>
        <v>160</v>
      </c>
      <c r="N34" s="88">
        <f>'Sessie 10,11,12'!E18</f>
        <v>2</v>
      </c>
      <c r="O34" s="88">
        <f>'Sessie 10,11,12'!F18</f>
        <v>160</v>
      </c>
      <c r="P34" s="88">
        <f>'Sessie 10,11,12'!G18</f>
        <v>11</v>
      </c>
      <c r="Q34" s="89">
        <f>'Sessie 10,11,12'!H18</f>
        <v>14.540454545454544</v>
      </c>
      <c r="R34" s="88">
        <f>'Sessie 10,11,12'!I18</f>
        <v>74</v>
      </c>
      <c r="S34" s="141">
        <f>'Sessie 10,11,12'!J18</f>
        <v>100</v>
      </c>
    </row>
    <row r="35" spans="1:19" ht="12.75">
      <c r="A35" s="93">
        <v>3</v>
      </c>
      <c r="B35" s="32" t="str">
        <f>'Ne spelers'!B115:C115</f>
        <v>Bongers Joey</v>
      </c>
      <c r="C35" s="70">
        <f>'Ne spelers'!D115</f>
        <v>90</v>
      </c>
      <c r="D35" s="88">
        <f>'Sessie 10,11,12'!E54</f>
        <v>0</v>
      </c>
      <c r="E35" s="88">
        <f>'Sessie 10,11,12'!F54</f>
        <v>85</v>
      </c>
      <c r="F35" s="88">
        <f>'Sessie 10,11,12'!G54</f>
        <v>18</v>
      </c>
      <c r="G35" s="89">
        <f>'Sessie 10,11,12'!H54</f>
        <v>4.717222222222222</v>
      </c>
      <c r="H35" s="88">
        <f>'Sessie 10,11,12'!I54</f>
        <v>20</v>
      </c>
      <c r="I35" s="184">
        <f>'Sessie 10,11,12'!J54</f>
        <v>94.44444444444444</v>
      </c>
      <c r="K35" s="93">
        <v>3</v>
      </c>
      <c r="L35" s="32" t="str">
        <f t="shared" si="2"/>
        <v>Wittemans Dimitri</v>
      </c>
      <c r="M35" s="129">
        <f t="shared" si="3"/>
        <v>150</v>
      </c>
      <c r="N35" s="88">
        <f>'Sessie 10,11,12'!E53</f>
        <v>2</v>
      </c>
      <c r="O35" s="88">
        <f>'Sessie 10,11,12'!F53</f>
        <v>150</v>
      </c>
      <c r="P35" s="88">
        <f>'Sessie 10,11,12'!G53</f>
        <v>18</v>
      </c>
      <c r="Q35" s="89">
        <f>'Sessie 10,11,12'!H53</f>
        <v>8.328333333333333</v>
      </c>
      <c r="R35" s="88">
        <f>'Sessie 10,11,12'!I53</f>
        <v>34</v>
      </c>
      <c r="S35" s="184">
        <f>'Sessie 10,11,12'!J53</f>
        <v>100</v>
      </c>
    </row>
    <row r="36" spans="1:19" ht="12.75">
      <c r="A36" s="93">
        <v>4</v>
      </c>
      <c r="B36" s="32" t="str">
        <f>'Ne spelers'!B116:C116</f>
        <v>Schuurmans Jasper</v>
      </c>
      <c r="C36" s="70">
        <f>'Ne spelers'!D116</f>
        <v>70</v>
      </c>
      <c r="D36" s="88">
        <f>'Sessie 7,8,9'!E44</f>
        <v>2</v>
      </c>
      <c r="E36" s="88">
        <f>'Sessie 7,8,9'!F44</f>
        <v>70</v>
      </c>
      <c r="F36" s="88">
        <f>'Sessie 7,8,9'!G44</f>
        <v>14</v>
      </c>
      <c r="G36" s="89">
        <f>'Sessie 7,8,9'!H44</f>
        <v>4.995</v>
      </c>
      <c r="H36" s="88">
        <f>'Sessie 7,8,9'!I44</f>
        <v>11</v>
      </c>
      <c r="I36" s="184">
        <f>'Sessie 7,8,9'!J44</f>
        <v>100</v>
      </c>
      <c r="K36" s="93">
        <v>4</v>
      </c>
      <c r="L36" s="32" t="str">
        <f t="shared" si="2"/>
        <v>Dresselaers Geoffrey</v>
      </c>
      <c r="M36" s="129">
        <f t="shared" si="3"/>
        <v>140</v>
      </c>
      <c r="N36" s="88">
        <f>'Sessie 7,8,9'!E43</f>
        <v>0</v>
      </c>
      <c r="O36" s="88">
        <f>'Sessie 7,8,9'!F43</f>
        <v>63</v>
      </c>
      <c r="P36" s="88">
        <f>'Sessie 7,8,9'!G43</f>
        <v>14</v>
      </c>
      <c r="Q36" s="89">
        <f>'Sessie 7,8,9'!H43</f>
        <v>4.495</v>
      </c>
      <c r="R36" s="88">
        <f>'Sessie 7,8,9'!I43</f>
        <v>19</v>
      </c>
      <c r="S36" s="141">
        <f>'Sessie 7,8,9'!J43</f>
        <v>45</v>
      </c>
    </row>
    <row r="37" spans="1:19" ht="12.75">
      <c r="A37" s="93">
        <v>5</v>
      </c>
      <c r="B37" s="32" t="str">
        <f>'Ne spelers'!B117:C117</f>
        <v>Reutelingsperger Roy</v>
      </c>
      <c r="C37" s="70">
        <f>'Ne spelers'!D117</f>
        <v>70</v>
      </c>
      <c r="D37" s="88">
        <f>'Sessie 7,8,9'!E54</f>
        <v>0</v>
      </c>
      <c r="E37" s="88">
        <f>'Sessie 7,8,9'!F54</f>
        <v>62</v>
      </c>
      <c r="F37" s="88">
        <f>'Sessie 7,8,9'!G54</f>
        <v>36</v>
      </c>
      <c r="G37" s="89">
        <f>'Sessie 7,8,9'!H54</f>
        <v>1.7172222222222224</v>
      </c>
      <c r="H37" s="88">
        <f>'Sessie 7,8,9'!I54</f>
        <v>7</v>
      </c>
      <c r="I37" s="141">
        <f>'Sessie 7,8,9'!J54</f>
        <v>88.57142857142857</v>
      </c>
      <c r="K37" s="93">
        <v>5</v>
      </c>
      <c r="L37" s="32" t="str">
        <f t="shared" si="2"/>
        <v>Godfroid Amalric</v>
      </c>
      <c r="M37" s="129">
        <f t="shared" si="3"/>
        <v>85</v>
      </c>
      <c r="N37" s="88">
        <f>'Sessie 7,8,9'!E53</f>
        <v>2</v>
      </c>
      <c r="O37" s="88">
        <f>'Sessie 7,8,9'!F53</f>
        <v>85</v>
      </c>
      <c r="P37" s="88">
        <f>'Sessie 7,8,9'!G53</f>
        <v>36</v>
      </c>
      <c r="Q37" s="89">
        <f>'Sessie 7,8,9'!H53</f>
        <v>2.3561111111111113</v>
      </c>
      <c r="R37" s="88">
        <f>'Sessie 7,8,9'!I53</f>
        <v>11</v>
      </c>
      <c r="S37" s="141">
        <f>'Sessie 7,8,9'!J53</f>
        <v>100</v>
      </c>
    </row>
    <row r="38" spans="1:19" ht="12.75">
      <c r="A38" s="93">
        <v>6</v>
      </c>
      <c r="B38" s="32" t="str">
        <f>'Ne spelers'!B118:C118</f>
        <v>Glissenaar Silvy</v>
      </c>
      <c r="C38" s="70">
        <f>'Ne spelers'!D118</f>
        <v>50</v>
      </c>
      <c r="D38" s="88">
        <f>'Sessie 10,11,12'!E41</f>
        <v>0</v>
      </c>
      <c r="E38" s="88">
        <f>'Sessie 10,11,12'!F41</f>
        <v>34</v>
      </c>
      <c r="F38" s="88">
        <f>'Sessie 10,11,12'!G41</f>
        <v>17</v>
      </c>
      <c r="G38" s="89">
        <f>'Sessie 10,11,12'!H41</f>
        <v>1.995</v>
      </c>
      <c r="H38" s="88">
        <f>'Sessie 10,11,12'!I41</f>
        <v>6</v>
      </c>
      <c r="I38" s="141">
        <f>'Sessie 10,11,12'!J41</f>
        <v>68</v>
      </c>
      <c r="K38" s="93">
        <v>6</v>
      </c>
      <c r="L38" s="32" t="str">
        <f t="shared" si="2"/>
        <v>Eelen Bryan</v>
      </c>
      <c r="M38" s="129">
        <f t="shared" si="3"/>
        <v>70</v>
      </c>
      <c r="N38" s="88">
        <f>'Sessie 10,11,12'!E40</f>
        <v>2</v>
      </c>
      <c r="O38" s="88">
        <f>'Sessie 10,11,12'!F40</f>
        <v>70</v>
      </c>
      <c r="P38" s="88">
        <f>'Sessie 10,11,12'!G40</f>
        <v>17</v>
      </c>
      <c r="Q38" s="89">
        <f>'Sessie 10,11,12'!H40</f>
        <v>4.112647058823529</v>
      </c>
      <c r="R38" s="88">
        <f>'Sessie 10,11,12'!I40</f>
        <v>35</v>
      </c>
      <c r="S38" s="141">
        <f>'Sessie 10,11,12'!J40</f>
        <v>100</v>
      </c>
    </row>
    <row r="39" spans="1:19" ht="12.75">
      <c r="A39" s="93">
        <v>7</v>
      </c>
      <c r="B39" s="32" t="str">
        <f>'Ne spelers'!B119:C119</f>
        <v>Hoogland Dennis</v>
      </c>
      <c r="C39" s="70">
        <f>'Ne spelers'!D119</f>
        <v>35</v>
      </c>
      <c r="D39" s="88">
        <f>'Sessie 7,8,9'!E25</f>
        <v>1</v>
      </c>
      <c r="E39" s="88">
        <f>'Sessie 7,8,9'!F25</f>
        <v>35</v>
      </c>
      <c r="F39" s="88">
        <f>'Sessie 7,8,9'!G25</f>
        <v>31</v>
      </c>
      <c r="G39" s="89">
        <f>'Sessie 7,8,9'!H25</f>
        <v>1.1240322580645163</v>
      </c>
      <c r="H39" s="88">
        <f>'Sessie 7,8,9'!I25</f>
        <v>5</v>
      </c>
      <c r="I39" s="141">
        <f>'Sessie 7,8,9'!J25</f>
        <v>100</v>
      </c>
      <c r="K39" s="93">
        <v>7</v>
      </c>
      <c r="L39" s="32" t="str">
        <f t="shared" si="2"/>
        <v>Roest Michael</v>
      </c>
      <c r="M39" s="129">
        <f t="shared" si="3"/>
        <v>70</v>
      </c>
      <c r="N39" s="88">
        <f>'Sessie 7,8,9'!E24</f>
        <v>1</v>
      </c>
      <c r="O39" s="88">
        <f>'Sessie 7,8,9'!F24</f>
        <v>70</v>
      </c>
      <c r="P39" s="88">
        <f>'Sessie 7,8,9'!G24</f>
        <v>31</v>
      </c>
      <c r="Q39" s="89">
        <f>'Sessie 7,8,9'!H24</f>
        <v>2.2530645161290326</v>
      </c>
      <c r="R39" s="88">
        <f>'Sessie 7,8,9'!I24</f>
        <v>11</v>
      </c>
      <c r="S39" s="141">
        <f>'Sessie 7,8,9'!J24</f>
        <v>100</v>
      </c>
    </row>
    <row r="40" spans="1:19" ht="12.75">
      <c r="A40" s="87">
        <v>8</v>
      </c>
      <c r="B40" s="32" t="str">
        <f>'Ne spelers'!B120:C120</f>
        <v>Marriott Bradley</v>
      </c>
      <c r="C40" s="70">
        <f>'Ne spelers'!D120</f>
        <v>33</v>
      </c>
      <c r="D40" s="90">
        <f>'Sessie 7,8,9'!E57</f>
        <v>0</v>
      </c>
      <c r="E40" s="90">
        <f>'Sessie 7,8,9'!F57</f>
        <v>10</v>
      </c>
      <c r="F40" s="90">
        <f>'Sessie 7,8,9'!G57</f>
        <v>17</v>
      </c>
      <c r="G40" s="91">
        <f>'Sessie 7,8,9'!H57</f>
        <v>0.5832352941176471</v>
      </c>
      <c r="H40" s="90">
        <f>'Sessie 7,8,9'!I57</f>
        <v>4</v>
      </c>
      <c r="I40" s="142">
        <f>'Sessie 7,8,9'!J57</f>
        <v>30.303030303030305</v>
      </c>
      <c r="K40" s="87">
        <v>8</v>
      </c>
      <c r="L40" s="32" t="str">
        <f t="shared" si="2"/>
        <v>Van Hoeck Tim</v>
      </c>
      <c r="M40" s="129">
        <f t="shared" si="3"/>
        <v>65</v>
      </c>
      <c r="N40" s="90">
        <f>'Sessie 7,8,9'!E56</f>
        <v>2</v>
      </c>
      <c r="O40" s="90">
        <f>'Sessie 7,8,9'!F56</f>
        <v>65</v>
      </c>
      <c r="P40" s="90">
        <f>'Sessie 7,8,9'!G56</f>
        <v>17</v>
      </c>
      <c r="Q40" s="91">
        <f>'Sessie 7,8,9'!H56</f>
        <v>3.818529411764706</v>
      </c>
      <c r="R40" s="90">
        <f>'Sessie 7,8,9'!I56</f>
        <v>17</v>
      </c>
      <c r="S40" s="142">
        <f>'Sessie 7,8,9'!J56</f>
        <v>100</v>
      </c>
    </row>
    <row r="41" spans="1:19" ht="12.75">
      <c r="A41" s="254" t="s">
        <v>235</v>
      </c>
      <c r="B41" s="255"/>
      <c r="C41" s="256"/>
      <c r="D41" s="95">
        <f>SUM(D33:D40)</f>
        <v>3</v>
      </c>
      <c r="E41" s="95">
        <f>SUM(E33:E40)</f>
        <v>490</v>
      </c>
      <c r="F41" s="95">
        <f>SUM(F33:F40)</f>
        <v>159</v>
      </c>
      <c r="G41" s="96">
        <f>E41/F41-0.005</f>
        <v>3.0767610062893085</v>
      </c>
      <c r="H41" s="95">
        <f>MAX(H33:H40)</f>
        <v>49</v>
      </c>
      <c r="I41" s="97">
        <f>SUM(I33:I40)</f>
        <v>619.4439033189033</v>
      </c>
      <c r="K41" s="254" t="s">
        <v>235</v>
      </c>
      <c r="L41" s="255"/>
      <c r="M41" s="256"/>
      <c r="N41" s="95">
        <f>SUM(N33:N40)</f>
        <v>13</v>
      </c>
      <c r="O41" s="95">
        <f>SUM(O33:O40)</f>
        <v>863</v>
      </c>
      <c r="P41" s="95">
        <f>SUM(P33:P40)</f>
        <v>159</v>
      </c>
      <c r="Q41" s="96">
        <f>O41/P41-0.005</f>
        <v>5.422672955974843</v>
      </c>
      <c r="R41" s="95">
        <f>MAX(R33:R40)</f>
        <v>74</v>
      </c>
      <c r="S41" s="97">
        <f>SUM(S33:S40)</f>
        <v>745</v>
      </c>
    </row>
    <row r="42" spans="2:13" ht="5.25" customHeight="1">
      <c r="B42" s="55"/>
      <c r="C42" s="55"/>
      <c r="L42" s="55"/>
      <c r="M42" s="55"/>
    </row>
    <row r="43" spans="1:8" s="29" customFormat="1" ht="12">
      <c r="A43" s="185"/>
      <c r="B43" s="64"/>
      <c r="C43" s="64"/>
      <c r="D43" s="64"/>
      <c r="E43" s="64"/>
      <c r="F43" s="64"/>
      <c r="G43" s="64"/>
      <c r="H43" s="64"/>
    </row>
    <row r="44" spans="1:17" s="29" customFormat="1" ht="12">
      <c r="A44" s="64"/>
      <c r="B44" s="64"/>
      <c r="C44" s="64"/>
      <c r="D44" s="64"/>
      <c r="E44" s="64"/>
      <c r="F44" s="64"/>
      <c r="G44" s="64"/>
      <c r="K44" s="64"/>
      <c r="L44" s="64"/>
      <c r="M44" s="64"/>
      <c r="N44" s="64"/>
      <c r="O44" s="64"/>
      <c r="P44" s="64"/>
      <c r="Q44" s="64"/>
    </row>
  </sheetData>
  <sheetProtection/>
  <mergeCells count="20">
    <mergeCell ref="K1:S2"/>
    <mergeCell ref="K3:S4"/>
    <mergeCell ref="K5:S6"/>
    <mergeCell ref="M7:Q7"/>
    <mergeCell ref="K7:L7"/>
    <mergeCell ref="A1:I2"/>
    <mergeCell ref="A3:I4"/>
    <mergeCell ref="A5:I6"/>
    <mergeCell ref="C7:G7"/>
    <mergeCell ref="A7:B7"/>
    <mergeCell ref="A41:C41"/>
    <mergeCell ref="K41:M41"/>
    <mergeCell ref="A8:I8"/>
    <mergeCell ref="K8:S8"/>
    <mergeCell ref="A28:I28"/>
    <mergeCell ref="K28:S28"/>
    <mergeCell ref="A12:I12"/>
    <mergeCell ref="K12:S12"/>
    <mergeCell ref="A25:C25"/>
    <mergeCell ref="K25:M25"/>
  </mergeCells>
  <printOptions/>
  <pageMargins left="0.1968503937007874" right="0.2755905511811024" top="0.31496062992125984" bottom="0.31496062992125984" header="0.11811023622047245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12"/>
  <dimension ref="A1:S44"/>
  <sheetViews>
    <sheetView zoomScale="92" zoomScaleNormal="92" zoomScalePageLayoutView="0" workbookViewId="0" topLeftCell="A1">
      <selection activeCell="L49" sqref="L49"/>
    </sheetView>
  </sheetViews>
  <sheetFormatPr defaultColWidth="11.421875" defaultRowHeight="12.75"/>
  <cols>
    <col min="1" max="1" width="2.7109375" style="0" customWidth="1"/>
    <col min="2" max="2" width="18.8515625" style="0" customWidth="1"/>
    <col min="3" max="3" width="4.140625" style="0" customWidth="1"/>
    <col min="4" max="4" width="4.7109375" style="0" customWidth="1"/>
    <col min="5" max="5" width="7.7109375" style="0" customWidth="1"/>
    <col min="6" max="6" width="6.140625" style="0" customWidth="1"/>
    <col min="7" max="7" width="8.140625" style="0" customWidth="1"/>
    <col min="8" max="8" width="10.140625" style="0" customWidth="1"/>
    <col min="9" max="9" width="8.7109375" style="0" customWidth="1"/>
    <col min="10" max="10" width="2.00390625" style="0" customWidth="1"/>
    <col min="11" max="11" width="2.7109375" style="0" customWidth="1"/>
    <col min="12" max="12" width="18.8515625" style="0" customWidth="1"/>
    <col min="13" max="13" width="4.140625" style="0" customWidth="1"/>
    <col min="14" max="14" width="4.7109375" style="0" customWidth="1"/>
    <col min="15" max="15" width="7.7109375" style="0" customWidth="1"/>
    <col min="16" max="16" width="6.140625" style="0" customWidth="1"/>
    <col min="17" max="17" width="8.140625" style="0" customWidth="1"/>
    <col min="18" max="18" width="10.140625" style="0" customWidth="1"/>
    <col min="19" max="19" width="8.7109375" style="0" customWidth="1"/>
    <col min="20" max="16384" width="9.140625" style="0" customWidth="1"/>
  </cols>
  <sheetData>
    <row r="1" spans="1:19" ht="12.75" customHeight="1">
      <c r="A1" s="252" t="s">
        <v>198</v>
      </c>
      <c r="B1" s="252"/>
      <c r="C1" s="252"/>
      <c r="D1" s="252"/>
      <c r="E1" s="252"/>
      <c r="F1" s="252"/>
      <c r="G1" s="252"/>
      <c r="H1" s="252"/>
      <c r="I1" s="252"/>
      <c r="K1" s="252" t="s">
        <v>198</v>
      </c>
      <c r="L1" s="252"/>
      <c r="M1" s="252"/>
      <c r="N1" s="252"/>
      <c r="O1" s="252"/>
      <c r="P1" s="252"/>
      <c r="Q1" s="252"/>
      <c r="R1" s="252"/>
      <c r="S1" s="252"/>
    </row>
    <row r="2" spans="1:19" ht="12.75" customHeight="1">
      <c r="A2" s="252"/>
      <c r="B2" s="252"/>
      <c r="C2" s="252"/>
      <c r="D2" s="252"/>
      <c r="E2" s="252"/>
      <c r="F2" s="252"/>
      <c r="G2" s="252"/>
      <c r="H2" s="252"/>
      <c r="I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2.75" customHeight="1">
      <c r="A3" s="252" t="s">
        <v>199</v>
      </c>
      <c r="B3" s="252"/>
      <c r="C3" s="252"/>
      <c r="D3" s="252"/>
      <c r="E3" s="252"/>
      <c r="F3" s="252"/>
      <c r="G3" s="252"/>
      <c r="H3" s="252"/>
      <c r="I3" s="252"/>
      <c r="K3" s="252" t="s">
        <v>199</v>
      </c>
      <c r="L3" s="252"/>
      <c r="M3" s="252"/>
      <c r="N3" s="252"/>
      <c r="O3" s="252"/>
      <c r="P3" s="252"/>
      <c r="Q3" s="252"/>
      <c r="R3" s="252"/>
      <c r="S3" s="252"/>
    </row>
    <row r="4" spans="1:19" ht="12.75" customHeight="1">
      <c r="A4" s="252"/>
      <c r="B4" s="252"/>
      <c r="C4" s="252"/>
      <c r="D4" s="252"/>
      <c r="E4" s="252"/>
      <c r="F4" s="252"/>
      <c r="G4" s="252"/>
      <c r="H4" s="252"/>
      <c r="I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2.75" customHeight="1">
      <c r="A5" s="252" t="s">
        <v>200</v>
      </c>
      <c r="B5" s="252"/>
      <c r="C5" s="252"/>
      <c r="D5" s="252"/>
      <c r="E5" s="252"/>
      <c r="F5" s="252"/>
      <c r="G5" s="252"/>
      <c r="H5" s="252"/>
      <c r="I5" s="252"/>
      <c r="K5" s="252" t="s">
        <v>200</v>
      </c>
      <c r="L5" s="252"/>
      <c r="M5" s="252"/>
      <c r="N5" s="252"/>
      <c r="O5" s="252"/>
      <c r="P5" s="252"/>
      <c r="Q5" s="252"/>
      <c r="R5" s="252"/>
      <c r="S5" s="252"/>
    </row>
    <row r="6" spans="1:19" ht="12.75" customHeight="1">
      <c r="A6" s="252"/>
      <c r="B6" s="252"/>
      <c r="C6" s="252"/>
      <c r="D6" s="252"/>
      <c r="E6" s="252"/>
      <c r="F6" s="252"/>
      <c r="G6" s="252"/>
      <c r="H6" s="252"/>
      <c r="I6" s="252"/>
      <c r="K6" s="252"/>
      <c r="L6" s="252"/>
      <c r="M6" s="252"/>
      <c r="N6" s="252"/>
      <c r="O6" s="252"/>
      <c r="P6" s="252"/>
      <c r="Q6" s="252"/>
      <c r="R6" s="252"/>
      <c r="S6" s="252"/>
    </row>
    <row r="7" spans="1:19" ht="15.75" thickBot="1">
      <c r="A7" s="245"/>
      <c r="B7" s="245"/>
      <c r="C7" s="253" t="s">
        <v>184</v>
      </c>
      <c r="D7" s="253"/>
      <c r="E7" s="253"/>
      <c r="F7" s="253"/>
      <c r="G7" s="253"/>
      <c r="I7" s="2"/>
      <c r="K7" s="245"/>
      <c r="L7" s="245"/>
      <c r="M7" s="253" t="s">
        <v>184</v>
      </c>
      <c r="N7" s="253"/>
      <c r="O7" s="253"/>
      <c r="P7" s="253"/>
      <c r="Q7" s="253"/>
      <c r="S7" s="2"/>
    </row>
    <row r="8" spans="1:19" ht="26.25" customHeight="1" thickBot="1" thickTop="1">
      <c r="A8" s="266" t="s">
        <v>201</v>
      </c>
      <c r="B8" s="247"/>
      <c r="C8" s="247"/>
      <c r="D8" s="247"/>
      <c r="E8" s="247"/>
      <c r="F8" s="247"/>
      <c r="G8" s="247"/>
      <c r="H8" s="247"/>
      <c r="I8" s="248"/>
      <c r="K8" s="266" t="s">
        <v>201</v>
      </c>
      <c r="L8" s="247"/>
      <c r="M8" s="247"/>
      <c r="N8" s="247"/>
      <c r="O8" s="247"/>
      <c r="P8" s="247"/>
      <c r="Q8" s="247"/>
      <c r="R8" s="247"/>
      <c r="S8" s="248"/>
    </row>
    <row r="9" ht="6.75" customHeight="1" thickTop="1"/>
    <row r="10" spans="1:19" ht="12.75">
      <c r="A10" s="92" t="s">
        <v>196</v>
      </c>
      <c r="C10" s="54"/>
      <c r="G10" s="54"/>
      <c r="H10" s="54" t="s">
        <v>99</v>
      </c>
      <c r="I10" s="54"/>
      <c r="K10" s="92" t="s">
        <v>196</v>
      </c>
      <c r="M10" s="54"/>
      <c r="Q10" s="54"/>
      <c r="R10" s="54" t="s">
        <v>99</v>
      </c>
      <c r="S10" s="54"/>
    </row>
    <row r="11" spans="2:19" ht="10.5" customHeight="1">
      <c r="B11" s="3"/>
      <c r="C11" s="3"/>
      <c r="E11" s="3"/>
      <c r="F11" s="3"/>
      <c r="G11" s="3"/>
      <c r="H11" s="3"/>
      <c r="I11" s="3"/>
      <c r="L11" s="3"/>
      <c r="M11" s="3"/>
      <c r="O11" s="3"/>
      <c r="P11" s="3"/>
      <c r="Q11" s="3"/>
      <c r="R11" s="3"/>
      <c r="S11" s="3"/>
    </row>
    <row r="12" spans="1:19" ht="22.5" customHeight="1">
      <c r="A12" s="246" t="s">
        <v>42</v>
      </c>
      <c r="B12" s="246"/>
      <c r="C12" s="246"/>
      <c r="D12" s="246"/>
      <c r="E12" s="246"/>
      <c r="F12" s="246"/>
      <c r="G12" s="246"/>
      <c r="H12" s="246"/>
      <c r="I12" s="246"/>
      <c r="J12" s="54"/>
      <c r="K12" s="246" t="s">
        <v>46</v>
      </c>
      <c r="L12" s="246"/>
      <c r="M12" s="246"/>
      <c r="N12" s="246"/>
      <c r="O12" s="246"/>
      <c r="P12" s="246"/>
      <c r="Q12" s="246"/>
      <c r="R12" s="246"/>
      <c r="S12" s="246"/>
    </row>
    <row r="13" ht="6" customHeight="1"/>
    <row r="14" spans="1:19" ht="12.75">
      <c r="A14" s="61"/>
      <c r="B14" s="82" t="s">
        <v>34</v>
      </c>
      <c r="C14" s="82" t="s">
        <v>38</v>
      </c>
      <c r="D14" s="76" t="s">
        <v>12</v>
      </c>
      <c r="E14" s="76" t="s">
        <v>1</v>
      </c>
      <c r="F14" s="76" t="s">
        <v>2</v>
      </c>
      <c r="G14" s="76" t="s">
        <v>3</v>
      </c>
      <c r="H14" s="76" t="s">
        <v>4</v>
      </c>
      <c r="I14" s="77" t="s">
        <v>30</v>
      </c>
      <c r="K14" s="61"/>
      <c r="L14" s="82" t="s">
        <v>34</v>
      </c>
      <c r="M14" s="82" t="s">
        <v>38</v>
      </c>
      <c r="N14" s="76" t="s">
        <v>12</v>
      </c>
      <c r="O14" s="76" t="s">
        <v>1</v>
      </c>
      <c r="P14" s="76" t="s">
        <v>2</v>
      </c>
      <c r="Q14" s="76" t="s">
        <v>3</v>
      </c>
      <c r="R14" s="76" t="s">
        <v>4</v>
      </c>
      <c r="S14" s="77" t="s">
        <v>30</v>
      </c>
    </row>
    <row r="15" spans="1:19" ht="12.75">
      <c r="A15" s="85" t="s">
        <v>33</v>
      </c>
      <c r="B15" s="83" t="s">
        <v>35</v>
      </c>
      <c r="C15" s="83" t="s">
        <v>39</v>
      </c>
      <c r="D15" s="78" t="s">
        <v>13</v>
      </c>
      <c r="E15" s="78" t="s">
        <v>1</v>
      </c>
      <c r="F15" s="78" t="s">
        <v>9</v>
      </c>
      <c r="G15" s="78" t="s">
        <v>5</v>
      </c>
      <c r="H15" s="78" t="s">
        <v>14</v>
      </c>
      <c r="I15" s="79" t="s">
        <v>31</v>
      </c>
      <c r="K15" s="85" t="s">
        <v>33</v>
      </c>
      <c r="L15" s="83" t="s">
        <v>35</v>
      </c>
      <c r="M15" s="83" t="s">
        <v>39</v>
      </c>
      <c r="N15" s="78" t="s">
        <v>13</v>
      </c>
      <c r="O15" s="78" t="s">
        <v>1</v>
      </c>
      <c r="P15" s="78" t="s">
        <v>9</v>
      </c>
      <c r="Q15" s="78" t="s">
        <v>5</v>
      </c>
      <c r="R15" s="78" t="s">
        <v>14</v>
      </c>
      <c r="S15" s="79" t="s">
        <v>31</v>
      </c>
    </row>
    <row r="16" spans="1:19" ht="12.75">
      <c r="A16" s="63"/>
      <c r="B16" s="84" t="s">
        <v>36</v>
      </c>
      <c r="C16" s="84" t="s">
        <v>40</v>
      </c>
      <c r="D16" s="80" t="s">
        <v>15</v>
      </c>
      <c r="E16" s="80" t="s">
        <v>8</v>
      </c>
      <c r="F16" s="80" t="s">
        <v>97</v>
      </c>
      <c r="G16" s="80" t="s">
        <v>10</v>
      </c>
      <c r="H16" s="80" t="s">
        <v>238</v>
      </c>
      <c r="I16" s="81" t="s">
        <v>32</v>
      </c>
      <c r="K16" s="63"/>
      <c r="L16" s="84" t="s">
        <v>36</v>
      </c>
      <c r="M16" s="84" t="s">
        <v>40</v>
      </c>
      <c r="N16" s="80" t="s">
        <v>15</v>
      </c>
      <c r="O16" s="80" t="s">
        <v>8</v>
      </c>
      <c r="P16" s="80" t="s">
        <v>97</v>
      </c>
      <c r="Q16" s="80" t="s">
        <v>10</v>
      </c>
      <c r="R16" s="80" t="s">
        <v>238</v>
      </c>
      <c r="S16" s="81" t="s">
        <v>32</v>
      </c>
    </row>
    <row r="17" spans="1:19" ht="12.75">
      <c r="A17" s="86">
        <v>1</v>
      </c>
      <c r="B17" s="32" t="str">
        <f>'Du spelers'!B113:C113</f>
        <v>Bouerdick Tobias</v>
      </c>
      <c r="C17" s="70">
        <f>'Du spelers'!D113</f>
        <v>250</v>
      </c>
      <c r="D17" s="88">
        <f>'Sessie 4,5,6'!E24</f>
        <v>2</v>
      </c>
      <c r="E17" s="88">
        <f>'Sessie 4,5,6'!F24</f>
        <v>250</v>
      </c>
      <c r="F17" s="88">
        <f>'Sessie 4,5,6'!G24</f>
        <v>18</v>
      </c>
      <c r="G17" s="89">
        <f>'Sessie 4,5,6'!H24</f>
        <v>13.883888888888889</v>
      </c>
      <c r="H17" s="88">
        <f>'Sessie 4,5,6'!I24</f>
        <v>68</v>
      </c>
      <c r="I17" s="140">
        <f>'Sessie 4,5,6'!J24</f>
        <v>100</v>
      </c>
      <c r="K17" s="86">
        <v>1</v>
      </c>
      <c r="L17" s="32" t="str">
        <f>B33</f>
        <v>Snellen Hans jr.</v>
      </c>
      <c r="M17" s="70">
        <f>C33</f>
        <v>160</v>
      </c>
      <c r="N17" s="88">
        <f>'Sessie 4,5,6'!E25</f>
        <v>0</v>
      </c>
      <c r="O17" s="88">
        <f>'Sessie 4,5,6'!F25</f>
        <v>128</v>
      </c>
      <c r="P17" s="88">
        <f>'Sessie 4,5,6'!G25</f>
        <v>18</v>
      </c>
      <c r="Q17" s="89">
        <f>'Sessie 4,5,6'!H25</f>
        <v>7.106111111111111</v>
      </c>
      <c r="R17" s="88">
        <f>'Sessie 4,5,6'!I25</f>
        <v>26</v>
      </c>
      <c r="S17" s="140">
        <f>'Sessie 4,5,6'!J25</f>
        <v>80</v>
      </c>
    </row>
    <row r="18" spans="1:19" ht="12.75">
      <c r="A18" s="93">
        <v>2</v>
      </c>
      <c r="B18" s="32" t="str">
        <f>'Du spelers'!B114:C114</f>
        <v>Blondeel Simon</v>
      </c>
      <c r="C18" s="70">
        <f>'Du spelers'!D114</f>
        <v>200</v>
      </c>
      <c r="D18" s="88">
        <f>'Sessie 4,5,6'!E56</f>
        <v>2</v>
      </c>
      <c r="E18" s="88">
        <f>'Sessie 4,5,6'!F56</f>
        <v>200</v>
      </c>
      <c r="F18" s="88">
        <f>'Sessie 4,5,6'!G56</f>
        <v>13</v>
      </c>
      <c r="G18" s="89">
        <f>'Sessie 4,5,6'!H56</f>
        <v>15.379615384615384</v>
      </c>
      <c r="H18" s="88">
        <f>'Sessie 4,5,6'!I56</f>
        <v>117</v>
      </c>
      <c r="I18" s="141">
        <f>'Sessie 4,5,6'!J56</f>
        <v>100</v>
      </c>
      <c r="K18" s="93">
        <v>2</v>
      </c>
      <c r="L18" s="32" t="str">
        <f aca="true" t="shared" si="0" ref="L18:L24">B34</f>
        <v>van den Hooff Stephan</v>
      </c>
      <c r="M18" s="70">
        <f aca="true" t="shared" si="1" ref="M18:M24">C34</f>
        <v>120</v>
      </c>
      <c r="N18" s="88">
        <f>'Sessie 4,5,6'!E57</f>
        <v>0</v>
      </c>
      <c r="O18" s="88">
        <f>'Sessie 4,5,6'!F57</f>
        <v>86</v>
      </c>
      <c r="P18" s="88">
        <f>'Sessie 4,5,6'!G57</f>
        <v>13</v>
      </c>
      <c r="Q18" s="89">
        <f>'Sessie 4,5,6'!H57</f>
        <v>6.610384615384615</v>
      </c>
      <c r="R18" s="88">
        <f>'Sessie 4,5,6'!I57</f>
        <v>58</v>
      </c>
      <c r="S18" s="141">
        <f>'Sessie 4,5,6'!J57</f>
        <v>71.66666666666667</v>
      </c>
    </row>
    <row r="19" spans="1:19" ht="12.75">
      <c r="A19" s="93">
        <v>3</v>
      </c>
      <c r="B19" s="32" t="str">
        <f>'Du spelers'!B115:C115</f>
        <v>Kather Torben</v>
      </c>
      <c r="C19" s="70">
        <f>'Du spelers'!D115</f>
        <v>160</v>
      </c>
      <c r="D19" s="88">
        <f>'Sessie 1,2,3'!E37</f>
        <v>2</v>
      </c>
      <c r="E19" s="88">
        <f>'Sessie 1,2,3'!F37</f>
        <v>160</v>
      </c>
      <c r="F19" s="88">
        <f>'Sessie 1,2,3'!G37</f>
        <v>12</v>
      </c>
      <c r="G19" s="89">
        <f>'Sessie 1,2,3'!H37</f>
        <v>13.328333333333333</v>
      </c>
      <c r="H19" s="88">
        <f>'Sessie 1,2,3'!I37</f>
        <v>39</v>
      </c>
      <c r="I19" s="141">
        <f>'Sessie 1,2,3'!J37</f>
        <v>100</v>
      </c>
      <c r="K19" s="93">
        <v>3</v>
      </c>
      <c r="L19" s="32" t="str">
        <f t="shared" si="0"/>
        <v>Bongers Joey</v>
      </c>
      <c r="M19" s="70">
        <f t="shared" si="1"/>
        <v>90</v>
      </c>
      <c r="N19" s="88">
        <f>'Sessie 1,2,3'!E38</f>
        <v>0</v>
      </c>
      <c r="O19" s="88">
        <f>'Sessie 1,2,3'!F38</f>
        <v>80</v>
      </c>
      <c r="P19" s="88">
        <f>'Sessie 1,2,3'!G38</f>
        <v>12</v>
      </c>
      <c r="Q19" s="89">
        <f>'Sessie 1,2,3'!H38</f>
        <v>6.661666666666667</v>
      </c>
      <c r="R19" s="88">
        <f>'Sessie 1,2,3'!I38</f>
        <v>20</v>
      </c>
      <c r="S19" s="141">
        <f>'Sessie 1,2,3'!J38</f>
        <v>88.88888888888889</v>
      </c>
    </row>
    <row r="20" spans="1:19" ht="12.75">
      <c r="A20" s="93">
        <v>4</v>
      </c>
      <c r="B20" s="32" t="str">
        <f>'Du spelers'!B116:C116</f>
        <v>Sauerbier Daniel</v>
      </c>
      <c r="C20" s="70">
        <f>'Du spelers'!D116</f>
        <v>130</v>
      </c>
      <c r="D20" s="88">
        <f>'Sessie 4,5,6'!E21</f>
        <v>0</v>
      </c>
      <c r="E20" s="88">
        <f>'Sessie 4,5,6'!F21</f>
        <v>91</v>
      </c>
      <c r="F20" s="88">
        <f>'Sessie 4,5,6'!G21</f>
        <v>17</v>
      </c>
      <c r="G20" s="89">
        <f>'Sessie 4,5,6'!H21</f>
        <v>5.347941176470588</v>
      </c>
      <c r="H20" s="88">
        <f>'Sessie 4,5,6'!I21</f>
        <v>16</v>
      </c>
      <c r="I20" s="141">
        <f>'Sessie 4,5,6'!J21</f>
        <v>70</v>
      </c>
      <c r="K20" s="93">
        <v>4</v>
      </c>
      <c r="L20" s="32" t="str">
        <f t="shared" si="0"/>
        <v>Schuurmans Jasper</v>
      </c>
      <c r="M20" s="70">
        <f t="shared" si="1"/>
        <v>70</v>
      </c>
      <c r="N20" s="88">
        <f>'Sessie 4,5,6'!E22</f>
        <v>2</v>
      </c>
      <c r="O20" s="88">
        <f>'Sessie 4,5,6'!F22</f>
        <v>70</v>
      </c>
      <c r="P20" s="88">
        <f>'Sessie 4,5,6'!G22</f>
        <v>17</v>
      </c>
      <c r="Q20" s="89">
        <f>'Sessie 4,5,6'!H22</f>
        <v>4.112647058823529</v>
      </c>
      <c r="R20" s="88">
        <f>'Sessie 4,5,6'!I22</f>
        <v>10</v>
      </c>
      <c r="S20" s="141">
        <f>'Sessie 4,5,6'!J22</f>
        <v>100</v>
      </c>
    </row>
    <row r="21" spans="1:19" ht="12.75">
      <c r="A21" s="93">
        <v>5</v>
      </c>
      <c r="B21" s="32" t="str">
        <f>'Du spelers'!B117:C117</f>
        <v>Back Marcel</v>
      </c>
      <c r="C21" s="70">
        <f>'Du spelers'!D117</f>
        <v>110</v>
      </c>
      <c r="D21" s="88">
        <f>'Sessie 4,5,6'!E43</f>
        <v>2</v>
      </c>
      <c r="E21" s="88">
        <f>'Sessie 4,5,6'!F43</f>
        <v>110</v>
      </c>
      <c r="F21" s="88">
        <f>'Sessie 4,5,6'!G43</f>
        <v>18</v>
      </c>
      <c r="G21" s="89">
        <f>'Sessie 4,5,6'!H43</f>
        <v>6.106111111111111</v>
      </c>
      <c r="H21" s="88">
        <f>'Sessie 4,5,6'!I43</f>
        <v>33</v>
      </c>
      <c r="I21" s="141">
        <f>'Sessie 4,5,6'!J43</f>
        <v>100</v>
      </c>
      <c r="K21" s="93">
        <v>5</v>
      </c>
      <c r="L21" s="32" t="str">
        <f t="shared" si="0"/>
        <v>Reutelingsperger Roy</v>
      </c>
      <c r="M21" s="70">
        <f t="shared" si="1"/>
        <v>70</v>
      </c>
      <c r="N21" s="88">
        <f>'Sessie 4,5,6'!E44</f>
        <v>0</v>
      </c>
      <c r="O21" s="88">
        <f>'Sessie 4,5,6'!F44</f>
        <v>46</v>
      </c>
      <c r="P21" s="88">
        <f>'Sessie 4,5,6'!G44</f>
        <v>18</v>
      </c>
      <c r="Q21" s="89">
        <f>'Sessie 4,5,6'!H44</f>
        <v>2.5505555555555555</v>
      </c>
      <c r="R21" s="88">
        <f>'Sessie 4,5,6'!I44</f>
        <v>10</v>
      </c>
      <c r="S21" s="141">
        <f>'Sessie 4,5,6'!J44</f>
        <v>65.71428571428571</v>
      </c>
    </row>
    <row r="22" spans="1:19" ht="12.75">
      <c r="A22" s="93">
        <v>6</v>
      </c>
      <c r="B22" s="32" t="str">
        <f>'Du spelers'!B118:C118</f>
        <v>Blondeel Lukas</v>
      </c>
      <c r="C22" s="70">
        <f>'Du spelers'!D118</f>
        <v>100</v>
      </c>
      <c r="D22" s="88">
        <f>'Sessie 1,2,3'!E24</f>
        <v>2</v>
      </c>
      <c r="E22" s="88">
        <f>'Sessie 1,2,3'!F24</f>
        <v>100</v>
      </c>
      <c r="F22" s="88">
        <f>'Sessie 1,2,3'!G24</f>
        <v>10</v>
      </c>
      <c r="G22" s="89">
        <f>'Sessie 1,2,3'!H24</f>
        <v>9.995</v>
      </c>
      <c r="H22" s="88">
        <f>'Sessie 1,2,3'!I24</f>
        <v>34</v>
      </c>
      <c r="I22" s="141">
        <f>'Sessie 1,2,3'!J24</f>
        <v>100</v>
      </c>
      <c r="K22" s="93">
        <v>6</v>
      </c>
      <c r="L22" s="32" t="str">
        <f t="shared" si="0"/>
        <v>Glissenaar Silvy</v>
      </c>
      <c r="M22" s="70">
        <f t="shared" si="1"/>
        <v>50</v>
      </c>
      <c r="N22" s="88">
        <f>'Sessie 1,2,3'!E25</f>
        <v>0</v>
      </c>
      <c r="O22" s="88">
        <f>'Sessie 1,2,3'!F25</f>
        <v>26</v>
      </c>
      <c r="P22" s="88">
        <f>'Sessie 1,2,3'!G25</f>
        <v>10</v>
      </c>
      <c r="Q22" s="89">
        <f>'Sessie 1,2,3'!H25</f>
        <v>2.595</v>
      </c>
      <c r="R22" s="88">
        <f>'Sessie 1,2,3'!I25</f>
        <v>8</v>
      </c>
      <c r="S22" s="141">
        <f>'Sessie 1,2,3'!J25</f>
        <v>52</v>
      </c>
    </row>
    <row r="23" spans="1:19" ht="12.75">
      <c r="A23" s="93">
        <v>7</v>
      </c>
      <c r="B23" s="32" t="str">
        <f>'Du spelers'!B119:C119</f>
        <v>Seibeld Ramon</v>
      </c>
      <c r="C23" s="70">
        <f>'Du spelers'!D119</f>
        <v>75</v>
      </c>
      <c r="D23" s="88">
        <f>'Sessie 1,2,3'!E51</f>
        <v>0</v>
      </c>
      <c r="E23" s="88">
        <f>'Sessie 1,2,3'!F51</f>
        <v>69</v>
      </c>
      <c r="F23" s="88">
        <f>'Sessie 1,2,3'!G51</f>
        <v>25</v>
      </c>
      <c r="G23" s="89">
        <f>'Sessie 1,2,3'!H51</f>
        <v>2.755</v>
      </c>
      <c r="H23" s="88">
        <f>'Sessie 1,2,3'!I51</f>
        <v>26</v>
      </c>
      <c r="I23" s="141">
        <f>'Sessie 1,2,3'!J51</f>
        <v>92</v>
      </c>
      <c r="K23" s="93">
        <v>7</v>
      </c>
      <c r="L23" s="32" t="str">
        <f t="shared" si="0"/>
        <v>Hoogland Dennis</v>
      </c>
      <c r="M23" s="70">
        <f t="shared" si="1"/>
        <v>35</v>
      </c>
      <c r="N23" s="88">
        <f>'Sessie 1,2,3'!E50</f>
        <v>2</v>
      </c>
      <c r="O23" s="88">
        <f>'Sessie 1,2,3'!F50</f>
        <v>35</v>
      </c>
      <c r="P23" s="88">
        <f>'Sessie 1,2,3'!G50</f>
        <v>25</v>
      </c>
      <c r="Q23" s="89">
        <f>'Sessie 1,2,3'!H50</f>
        <v>1.395</v>
      </c>
      <c r="R23" s="88">
        <f>'Sessie 1,2,3'!I50</f>
        <v>8</v>
      </c>
      <c r="S23" s="141">
        <f>'Sessie 1,2,3'!J50</f>
        <v>100</v>
      </c>
    </row>
    <row r="24" spans="1:19" ht="12.75">
      <c r="A24" s="87">
        <v>8</v>
      </c>
      <c r="B24" s="32" t="str">
        <f>'Du spelers'!B120:C120</f>
        <v>Schramm Anika</v>
      </c>
      <c r="C24" s="70">
        <f>'Du spelers'!D120</f>
        <v>44</v>
      </c>
      <c r="D24" s="90">
        <f>'Sessie 4,5,6'!E40</f>
        <v>2</v>
      </c>
      <c r="E24" s="90">
        <f>'Sessie 4,5,6'!F40</f>
        <v>44</v>
      </c>
      <c r="F24" s="90">
        <f>'Sessie 4,5,6'!G40</f>
        <v>28</v>
      </c>
      <c r="G24" s="91">
        <f>'Sessie 4,5,6'!H40</f>
        <v>1.5664285714285715</v>
      </c>
      <c r="H24" s="90">
        <f>'Sessie 4,5,6'!I40</f>
        <v>6</v>
      </c>
      <c r="I24" s="142">
        <f>'Sessie 4,5,6'!J40</f>
        <v>100</v>
      </c>
      <c r="K24" s="87">
        <v>8</v>
      </c>
      <c r="L24" s="32" t="str">
        <f t="shared" si="0"/>
        <v>Marriott Bradley</v>
      </c>
      <c r="M24" s="70">
        <f t="shared" si="1"/>
        <v>33</v>
      </c>
      <c r="N24" s="90">
        <f>'Sessie 4,5,6'!E41</f>
        <v>0</v>
      </c>
      <c r="O24" s="90">
        <f>'Sessie 4,5,6'!F41</f>
        <v>27</v>
      </c>
      <c r="P24" s="90">
        <f>'Sessie 4,5,6'!G41</f>
        <v>28</v>
      </c>
      <c r="Q24" s="91">
        <f>'Sessie 4,5,6'!H41</f>
        <v>0.9592857142857143</v>
      </c>
      <c r="R24" s="90">
        <f>'Sessie 4,5,6'!I41</f>
        <v>6</v>
      </c>
      <c r="S24" s="142">
        <f>'Sessie 4,5,6'!J41</f>
        <v>81.81818181818183</v>
      </c>
    </row>
    <row r="25" spans="1:19" ht="12.75">
      <c r="A25" s="254" t="s">
        <v>235</v>
      </c>
      <c r="B25" s="255"/>
      <c r="C25" s="256"/>
      <c r="D25" s="95">
        <f>SUM(D17:D24)</f>
        <v>12</v>
      </c>
      <c r="E25" s="95">
        <f>SUM(E17:E24)</f>
        <v>1024</v>
      </c>
      <c r="F25" s="95">
        <f>SUM(F17:F24)</f>
        <v>141</v>
      </c>
      <c r="G25" s="96">
        <f>E25/F25-0.005</f>
        <v>7.25741134751773</v>
      </c>
      <c r="H25" s="95">
        <f>MAX(H17:H24)</f>
        <v>117</v>
      </c>
      <c r="I25" s="97">
        <f>SUM(I17:I24)</f>
        <v>762</v>
      </c>
      <c r="K25" s="254" t="s">
        <v>235</v>
      </c>
      <c r="L25" s="255"/>
      <c r="M25" s="256"/>
      <c r="N25" s="95">
        <f>SUM(N17:N24)</f>
        <v>4</v>
      </c>
      <c r="O25" s="95">
        <f>SUM(O17:O24)</f>
        <v>498</v>
      </c>
      <c r="P25" s="95">
        <f>SUM(P17:P24)</f>
        <v>141</v>
      </c>
      <c r="Q25" s="96">
        <f>O25/P25-0.005</f>
        <v>3.5269148936170214</v>
      </c>
      <c r="R25" s="95">
        <f>MAX(R17:R24)</f>
        <v>58</v>
      </c>
      <c r="S25" s="97">
        <f>SUM(S17:S24)</f>
        <v>640.0880230880231</v>
      </c>
    </row>
    <row r="26" spans="2:13" ht="5.25" customHeight="1">
      <c r="B26" s="55"/>
      <c r="C26" s="55"/>
      <c r="L26" s="55"/>
      <c r="M26" s="55"/>
    </row>
    <row r="27" ht="5.25" customHeight="1"/>
    <row r="28" spans="1:19" ht="22.5" customHeight="1">
      <c r="A28" s="246" t="s">
        <v>46</v>
      </c>
      <c r="B28" s="246"/>
      <c r="C28" s="246"/>
      <c r="D28" s="246"/>
      <c r="E28" s="246"/>
      <c r="F28" s="246"/>
      <c r="G28" s="246"/>
      <c r="H28" s="246"/>
      <c r="I28" s="246"/>
      <c r="J28" s="54"/>
      <c r="K28" s="246" t="s">
        <v>42</v>
      </c>
      <c r="L28" s="246"/>
      <c r="M28" s="246"/>
      <c r="N28" s="246"/>
      <c r="O28" s="246"/>
      <c r="P28" s="246"/>
      <c r="Q28" s="246"/>
      <c r="R28" s="246"/>
      <c r="S28" s="246"/>
    </row>
    <row r="29" ht="6" customHeight="1"/>
    <row r="30" spans="1:19" ht="12.75">
      <c r="A30" s="61"/>
      <c r="B30" s="82" t="s">
        <v>34</v>
      </c>
      <c r="C30" s="82" t="s">
        <v>38</v>
      </c>
      <c r="D30" s="76" t="s">
        <v>12</v>
      </c>
      <c r="E30" s="76" t="s">
        <v>1</v>
      </c>
      <c r="F30" s="76" t="s">
        <v>2</v>
      </c>
      <c r="G30" s="76" t="s">
        <v>3</v>
      </c>
      <c r="H30" s="76" t="s">
        <v>4</v>
      </c>
      <c r="I30" s="77" t="s">
        <v>30</v>
      </c>
      <c r="K30" s="61"/>
      <c r="L30" s="82" t="s">
        <v>34</v>
      </c>
      <c r="M30" s="82" t="s">
        <v>38</v>
      </c>
      <c r="N30" s="76" t="s">
        <v>12</v>
      </c>
      <c r="O30" s="76" t="s">
        <v>1</v>
      </c>
      <c r="P30" s="76" t="s">
        <v>2</v>
      </c>
      <c r="Q30" s="76" t="s">
        <v>3</v>
      </c>
      <c r="R30" s="76" t="s">
        <v>4</v>
      </c>
      <c r="S30" s="77" t="s">
        <v>30</v>
      </c>
    </row>
    <row r="31" spans="1:19" ht="12.75">
      <c r="A31" s="85" t="s">
        <v>33</v>
      </c>
      <c r="B31" s="83" t="s">
        <v>35</v>
      </c>
      <c r="C31" s="83" t="s">
        <v>39</v>
      </c>
      <c r="D31" s="78" t="s">
        <v>13</v>
      </c>
      <c r="E31" s="78" t="s">
        <v>1</v>
      </c>
      <c r="F31" s="78" t="s">
        <v>9</v>
      </c>
      <c r="G31" s="78" t="s">
        <v>5</v>
      </c>
      <c r="H31" s="78" t="s">
        <v>14</v>
      </c>
      <c r="I31" s="79" t="s">
        <v>31</v>
      </c>
      <c r="K31" s="85" t="s">
        <v>33</v>
      </c>
      <c r="L31" s="83" t="s">
        <v>35</v>
      </c>
      <c r="M31" s="83" t="s">
        <v>39</v>
      </c>
      <c r="N31" s="78" t="s">
        <v>13</v>
      </c>
      <c r="O31" s="78" t="s">
        <v>1</v>
      </c>
      <c r="P31" s="78" t="s">
        <v>9</v>
      </c>
      <c r="Q31" s="78" t="s">
        <v>5</v>
      </c>
      <c r="R31" s="78" t="s">
        <v>14</v>
      </c>
      <c r="S31" s="79" t="s">
        <v>31</v>
      </c>
    </row>
    <row r="32" spans="1:19" ht="12.75">
      <c r="A32" s="63"/>
      <c r="B32" s="84" t="s">
        <v>36</v>
      </c>
      <c r="C32" s="84" t="s">
        <v>40</v>
      </c>
      <c r="D32" s="80" t="s">
        <v>15</v>
      </c>
      <c r="E32" s="80" t="s">
        <v>8</v>
      </c>
      <c r="F32" s="80" t="s">
        <v>97</v>
      </c>
      <c r="G32" s="80" t="s">
        <v>10</v>
      </c>
      <c r="H32" s="80" t="s">
        <v>238</v>
      </c>
      <c r="I32" s="81" t="s">
        <v>32</v>
      </c>
      <c r="K32" s="63"/>
      <c r="L32" s="84" t="s">
        <v>36</v>
      </c>
      <c r="M32" s="84" t="s">
        <v>40</v>
      </c>
      <c r="N32" s="80" t="s">
        <v>15</v>
      </c>
      <c r="O32" s="80" t="s">
        <v>8</v>
      </c>
      <c r="P32" s="80" t="s">
        <v>97</v>
      </c>
      <c r="Q32" s="80" t="s">
        <v>10</v>
      </c>
      <c r="R32" s="80" t="s">
        <v>238</v>
      </c>
      <c r="S32" s="81" t="s">
        <v>32</v>
      </c>
    </row>
    <row r="33" spans="1:19" ht="12.75">
      <c r="A33" s="86">
        <v>1</v>
      </c>
      <c r="B33" s="32" t="str">
        <f>'Ne spelers'!B113:C113</f>
        <v>Snellen Hans jr.</v>
      </c>
      <c r="C33" s="70">
        <f>'Ne spelers'!D113</f>
        <v>160</v>
      </c>
      <c r="D33" s="88">
        <f>'Sessie 10,11,12'!E22</f>
        <v>0</v>
      </c>
      <c r="E33" s="88">
        <f>'Sessie 10,11,12'!F22</f>
        <v>69</v>
      </c>
      <c r="F33" s="88">
        <f>'Sessie 10,11,12'!G22</f>
        <v>16</v>
      </c>
      <c r="G33" s="89">
        <f>'Sessie 10,11,12'!H22</f>
        <v>4.3075</v>
      </c>
      <c r="H33" s="88">
        <f>'Sessie 10,11,12'!I22</f>
        <v>18</v>
      </c>
      <c r="I33" s="140">
        <f>'Sessie 10,11,12'!J22</f>
        <v>43.125</v>
      </c>
      <c r="K33" s="86">
        <v>1</v>
      </c>
      <c r="L33" s="32" t="str">
        <f>B17</f>
        <v>Bouerdick Tobias</v>
      </c>
      <c r="M33" s="70">
        <f>C17</f>
        <v>250</v>
      </c>
      <c r="N33" s="88">
        <f>'Sessie 10,11,12'!E21</f>
        <v>2</v>
      </c>
      <c r="O33" s="88">
        <f>'Sessie 10,11,12'!F21</f>
        <v>250</v>
      </c>
      <c r="P33" s="88">
        <f>'Sessie 10,11,12'!G21</f>
        <v>16</v>
      </c>
      <c r="Q33" s="89">
        <f>'Sessie 10,11,12'!H21</f>
        <v>15.62</v>
      </c>
      <c r="R33" s="88">
        <f>'Sessie 10,11,12'!I21</f>
        <v>89</v>
      </c>
      <c r="S33" s="140">
        <f>'Sessie 10,11,12'!J21</f>
        <v>100</v>
      </c>
    </row>
    <row r="34" spans="1:19" ht="12.75">
      <c r="A34" s="93">
        <v>2</v>
      </c>
      <c r="B34" s="32" t="str">
        <f>'Ne spelers'!B114:C114</f>
        <v>van den Hooff Stephan</v>
      </c>
      <c r="C34" s="70">
        <f>'Ne spelers'!D114</f>
        <v>120</v>
      </c>
      <c r="D34" s="88">
        <f>'Sessie 10,11,12'!E60</f>
        <v>2</v>
      </c>
      <c r="E34" s="88">
        <f>'Sessie 10,11,12'!F60</f>
        <v>120</v>
      </c>
      <c r="F34" s="88">
        <f>'Sessie 10,11,12'!G60</f>
        <v>13</v>
      </c>
      <c r="G34" s="89">
        <f>'Sessie 10,11,12'!H60</f>
        <v>9.22576923076923</v>
      </c>
      <c r="H34" s="88">
        <f>'Sessie 10,11,12'!I60</f>
        <v>24</v>
      </c>
      <c r="I34" s="141">
        <f>'Sessie 10,11,12'!J60</f>
        <v>100</v>
      </c>
      <c r="K34" s="93">
        <v>2</v>
      </c>
      <c r="L34" s="32" t="str">
        <f aca="true" t="shared" si="2" ref="L34:L40">B18</f>
        <v>Blondeel Simon</v>
      </c>
      <c r="M34" s="70">
        <f aca="true" t="shared" si="3" ref="M34:M40">C18</f>
        <v>200</v>
      </c>
      <c r="N34" s="88">
        <f>'Sessie 10,11,12'!E59</f>
        <v>0</v>
      </c>
      <c r="O34" s="88">
        <f>'Sessie 10,11,12'!F59</f>
        <v>72</v>
      </c>
      <c r="P34" s="88">
        <f>'Sessie 10,11,12'!G59</f>
        <v>13</v>
      </c>
      <c r="Q34" s="89">
        <f>'Sessie 10,11,12'!H59</f>
        <v>5.533461538461538</v>
      </c>
      <c r="R34" s="88">
        <f>'Sessie 10,11,12'!I59</f>
        <v>19</v>
      </c>
      <c r="S34" s="141">
        <f>'Sessie 10,11,12'!J59</f>
        <v>36</v>
      </c>
    </row>
    <row r="35" spans="1:19" ht="12.75">
      <c r="A35" s="93">
        <v>3</v>
      </c>
      <c r="B35" s="32" t="str">
        <f>'Ne spelers'!B115:C115</f>
        <v>Bongers Joey</v>
      </c>
      <c r="C35" s="70">
        <f>'Ne spelers'!D115</f>
        <v>90</v>
      </c>
      <c r="D35" s="88">
        <f>'Sessie 7,8,9'!E41</f>
        <v>2</v>
      </c>
      <c r="E35" s="88">
        <f>'Sessie 7,8,9'!F41</f>
        <v>90</v>
      </c>
      <c r="F35" s="88">
        <f>'Sessie 7,8,9'!G41</f>
        <v>15</v>
      </c>
      <c r="G35" s="89">
        <f>'Sessie 7,8,9'!H41</f>
        <v>5.995</v>
      </c>
      <c r="H35" s="88">
        <f>'Sessie 7,8,9'!I41</f>
        <v>21</v>
      </c>
      <c r="I35" s="141">
        <f>'Sessie 7,8,9'!J41</f>
        <v>100</v>
      </c>
      <c r="K35" s="93">
        <v>3</v>
      </c>
      <c r="L35" s="32" t="str">
        <f t="shared" si="2"/>
        <v>Kather Torben</v>
      </c>
      <c r="M35" s="70">
        <f t="shared" si="3"/>
        <v>160</v>
      </c>
      <c r="N35" s="88">
        <f>'Sessie 7,8,9'!E40</f>
        <v>0</v>
      </c>
      <c r="O35" s="88">
        <f>'Sessie 7,8,9'!F40</f>
        <v>42</v>
      </c>
      <c r="P35" s="88">
        <f>'Sessie 7,8,9'!G40</f>
        <v>15</v>
      </c>
      <c r="Q35" s="89">
        <f>'Sessie 7,8,9'!H40</f>
        <v>2.795</v>
      </c>
      <c r="R35" s="88">
        <f>'Sessie 7,8,9'!I40</f>
        <v>12</v>
      </c>
      <c r="S35" s="141">
        <f>'Sessie 7,8,9'!J40</f>
        <v>26.25</v>
      </c>
    </row>
    <row r="36" spans="1:19" ht="12.75">
      <c r="A36" s="93">
        <v>4</v>
      </c>
      <c r="B36" s="32" t="str">
        <f>'Ne spelers'!B116:C116</f>
        <v>Schuurmans Jasper</v>
      </c>
      <c r="C36" s="70">
        <f>'Ne spelers'!D116</f>
        <v>70</v>
      </c>
      <c r="D36" s="88">
        <f>'Sessie 10,11,12'!E25</f>
        <v>2</v>
      </c>
      <c r="E36" s="88">
        <f>'Sessie 10,11,12'!F25</f>
        <v>70</v>
      </c>
      <c r="F36" s="88">
        <f>'Sessie 10,11,12'!G25</f>
        <v>16</v>
      </c>
      <c r="G36" s="89">
        <f>'Sessie 10,11,12'!H25</f>
        <v>4.37</v>
      </c>
      <c r="H36" s="88">
        <f>'Sessie 10,11,12'!I25</f>
        <v>12</v>
      </c>
      <c r="I36" s="141">
        <f>'Sessie 10,11,12'!J25</f>
        <v>100</v>
      </c>
      <c r="K36" s="93">
        <v>4</v>
      </c>
      <c r="L36" s="32" t="str">
        <f t="shared" si="2"/>
        <v>Sauerbier Daniel</v>
      </c>
      <c r="M36" s="70">
        <f t="shared" si="3"/>
        <v>130</v>
      </c>
      <c r="N36" s="88">
        <f>'Sessie 10,11,12'!E24</f>
        <v>0</v>
      </c>
      <c r="O36" s="88">
        <f>'Sessie 10,11,12'!F24</f>
        <v>99</v>
      </c>
      <c r="P36" s="88">
        <f>'Sessie 10,11,12'!G24</f>
        <v>16</v>
      </c>
      <c r="Q36" s="89">
        <f>'Sessie 10,11,12'!H24</f>
        <v>6.1825</v>
      </c>
      <c r="R36" s="88">
        <f>'Sessie 10,11,12'!I24</f>
        <v>28</v>
      </c>
      <c r="S36" s="141">
        <f>'Sessie 10,11,12'!J24</f>
        <v>76.15384615384615</v>
      </c>
    </row>
    <row r="37" spans="1:19" ht="12.75">
      <c r="A37" s="93">
        <v>5</v>
      </c>
      <c r="B37" s="32" t="str">
        <f>'Ne spelers'!B117:C117</f>
        <v>Reutelingsperger Roy</v>
      </c>
      <c r="C37" s="70">
        <f>'Ne spelers'!D117</f>
        <v>70</v>
      </c>
      <c r="D37" s="88">
        <f>'Sessie 10,11,12'!E35</f>
        <v>0</v>
      </c>
      <c r="E37" s="88">
        <f>'Sessie 10,11,12'!F35</f>
        <v>66</v>
      </c>
      <c r="F37" s="88">
        <f>'Sessie 10,11,12'!G35</f>
        <v>28</v>
      </c>
      <c r="G37" s="89">
        <f>'Sessie 10,11,12'!H35</f>
        <v>2.3521428571428573</v>
      </c>
      <c r="H37" s="88">
        <f>'Sessie 10,11,12'!I35</f>
        <v>10</v>
      </c>
      <c r="I37" s="141">
        <f>'Sessie 10,11,12'!J35</f>
        <v>94.28571428571428</v>
      </c>
      <c r="K37" s="93">
        <v>5</v>
      </c>
      <c r="L37" s="32" t="str">
        <f t="shared" si="2"/>
        <v>Back Marcel</v>
      </c>
      <c r="M37" s="70">
        <f t="shared" si="3"/>
        <v>110</v>
      </c>
      <c r="N37" s="88">
        <f>'Sessie 10,11,12'!E34</f>
        <v>2</v>
      </c>
      <c r="O37" s="88">
        <f>'Sessie 10,11,12'!F34</f>
        <v>110</v>
      </c>
      <c r="P37" s="88">
        <f>'Sessie 10,11,12'!G34</f>
        <v>28</v>
      </c>
      <c r="Q37" s="89">
        <f>'Sessie 10,11,12'!H34</f>
        <v>3.9235714285714285</v>
      </c>
      <c r="R37" s="88">
        <f>'Sessie 10,11,12'!I34</f>
        <v>13</v>
      </c>
      <c r="S37" s="141">
        <f>'Sessie 10,11,12'!J34</f>
        <v>100</v>
      </c>
    </row>
    <row r="38" spans="1:19" ht="12.75">
      <c r="A38" s="93">
        <v>6</v>
      </c>
      <c r="B38" s="32" t="str">
        <f>'Ne spelers'!B118:C118</f>
        <v>Glissenaar Silvy</v>
      </c>
      <c r="C38" s="70">
        <f>'Ne spelers'!D118</f>
        <v>50</v>
      </c>
      <c r="D38" s="88">
        <f>'Sessie 7,8,9'!E22</f>
        <v>2</v>
      </c>
      <c r="E38" s="88">
        <f>'Sessie 7,8,9'!F22</f>
        <v>50</v>
      </c>
      <c r="F38" s="88">
        <f>'Sessie 7,8,9'!G22</f>
        <v>9</v>
      </c>
      <c r="G38" s="89">
        <f>'Sessie 7,8,9'!H22</f>
        <v>5.5505555555555555</v>
      </c>
      <c r="H38" s="88">
        <f>'Sessie 7,8,9'!I22</f>
        <v>14</v>
      </c>
      <c r="I38" s="141">
        <f>'Sessie 7,8,9'!J22</f>
        <v>100</v>
      </c>
      <c r="K38" s="93">
        <v>6</v>
      </c>
      <c r="L38" s="32" t="str">
        <f t="shared" si="2"/>
        <v>Blondeel Lukas</v>
      </c>
      <c r="M38" s="70">
        <f t="shared" si="3"/>
        <v>100</v>
      </c>
      <c r="N38" s="88">
        <f>'Sessie 7,8,9'!E21</f>
        <v>0</v>
      </c>
      <c r="O38" s="88">
        <f>'Sessie 7,8,9'!F21</f>
        <v>18</v>
      </c>
      <c r="P38" s="88">
        <f>'Sessie 7,8,9'!G21</f>
        <v>9</v>
      </c>
      <c r="Q38" s="89">
        <f>'Sessie 7,8,9'!H21</f>
        <v>1.995</v>
      </c>
      <c r="R38" s="88">
        <f>'Sessie 7,8,9'!I21</f>
        <v>4</v>
      </c>
      <c r="S38" s="141">
        <f>'Sessie 7,8,9'!J21</f>
        <v>18</v>
      </c>
    </row>
    <row r="39" spans="1:19" ht="12.75">
      <c r="A39" s="93">
        <v>7</v>
      </c>
      <c r="B39" s="32" t="str">
        <f>'Ne spelers'!B119:C119</f>
        <v>Hoogland Dennis</v>
      </c>
      <c r="C39" s="70">
        <f>'Ne spelers'!D119</f>
        <v>35</v>
      </c>
      <c r="D39" s="88">
        <f>'Sessie 7,8,9'!E59</f>
        <v>1</v>
      </c>
      <c r="E39" s="88">
        <f>'Sessie 7,8,9'!F59</f>
        <v>35</v>
      </c>
      <c r="F39" s="88">
        <f>'Sessie 7,8,9'!G59</f>
        <v>25</v>
      </c>
      <c r="G39" s="89">
        <f>'Sessie 7,8,9'!H59</f>
        <v>1.395</v>
      </c>
      <c r="H39" s="88">
        <f>'Sessie 7,8,9'!I59</f>
        <v>9</v>
      </c>
      <c r="I39" s="141">
        <f>'Sessie 7,8,9'!J59</f>
        <v>100</v>
      </c>
      <c r="K39" s="93">
        <v>7</v>
      </c>
      <c r="L39" s="32" t="str">
        <f t="shared" si="2"/>
        <v>Seibeld Ramon</v>
      </c>
      <c r="M39" s="70">
        <f t="shared" si="3"/>
        <v>75</v>
      </c>
      <c r="N39" s="88">
        <f>'Sessie 7,8,9'!E60</f>
        <v>1</v>
      </c>
      <c r="O39" s="88">
        <f>'Sessie 7,8,9'!F60</f>
        <v>75</v>
      </c>
      <c r="P39" s="88">
        <f>'Sessie 7,8,9'!G60</f>
        <v>25</v>
      </c>
      <c r="Q39" s="89">
        <f>'Sessie 7,8,9'!H60</f>
        <v>2.995</v>
      </c>
      <c r="R39" s="88">
        <f>'Sessie 7,8,9'!I60</f>
        <v>12</v>
      </c>
      <c r="S39" s="141">
        <f>'Sessie 7,8,9'!J60</f>
        <v>100</v>
      </c>
    </row>
    <row r="40" spans="1:19" ht="12.75">
      <c r="A40" s="87">
        <v>8</v>
      </c>
      <c r="B40" s="32" t="str">
        <f>'Ne spelers'!B120:C120</f>
        <v>Marriott Bradley</v>
      </c>
      <c r="C40" s="70">
        <f>'Ne spelers'!D120</f>
        <v>33</v>
      </c>
      <c r="D40" s="90">
        <f>'Sessie 10,11,12'!E37</f>
        <v>0</v>
      </c>
      <c r="E40" s="90">
        <f>'Sessie 10,11,12'!F37</f>
        <v>22</v>
      </c>
      <c r="F40" s="90">
        <f>'Sessie 10,11,12'!G37</f>
        <v>26</v>
      </c>
      <c r="G40" s="91">
        <f>'Sessie 10,11,12'!H37</f>
        <v>0.8411538461538461</v>
      </c>
      <c r="H40" s="90">
        <f>'Sessie 10,11,12'!I37</f>
        <v>7</v>
      </c>
      <c r="I40" s="142">
        <f>'Sessie 10,11,12'!J37</f>
        <v>66.66666666666666</v>
      </c>
      <c r="K40" s="87">
        <v>8</v>
      </c>
      <c r="L40" s="32" t="str">
        <f t="shared" si="2"/>
        <v>Schramm Anika</v>
      </c>
      <c r="M40" s="70">
        <f t="shared" si="3"/>
        <v>44</v>
      </c>
      <c r="N40" s="90">
        <f>'Sessie 10,11,12'!E38</f>
        <v>2</v>
      </c>
      <c r="O40" s="90">
        <f>'Sessie 10,11,12'!F38</f>
        <v>44</v>
      </c>
      <c r="P40" s="90">
        <f>'Sessie 10,11,12'!G38</f>
        <v>26</v>
      </c>
      <c r="Q40" s="91">
        <f>'Sessie 10,11,12'!H38</f>
        <v>1.6873076923076924</v>
      </c>
      <c r="R40" s="90">
        <f>'Sessie 10,11,12'!I38</f>
        <v>7</v>
      </c>
      <c r="S40" s="142">
        <f>'Sessie 10,11,12'!J38</f>
        <v>100</v>
      </c>
    </row>
    <row r="41" spans="1:19" ht="12.75">
      <c r="A41" s="254" t="s">
        <v>235</v>
      </c>
      <c r="B41" s="255"/>
      <c r="C41" s="256"/>
      <c r="D41" s="95">
        <f>SUM(D33:D40)</f>
        <v>9</v>
      </c>
      <c r="E41" s="95">
        <f>SUM(E33:E40)</f>
        <v>522</v>
      </c>
      <c r="F41" s="95">
        <f>SUM(F33:F40)</f>
        <v>148</v>
      </c>
      <c r="G41" s="96">
        <f>E41/F41-0.005</f>
        <v>3.5220270270270273</v>
      </c>
      <c r="H41" s="95">
        <f>MAX(H33:H40)</f>
        <v>24</v>
      </c>
      <c r="I41" s="97">
        <f>SUM(I33:I40)</f>
        <v>704.0773809523808</v>
      </c>
      <c r="K41" s="254" t="s">
        <v>235</v>
      </c>
      <c r="L41" s="255"/>
      <c r="M41" s="256"/>
      <c r="N41" s="95">
        <f>SUM(N33:N40)</f>
        <v>7</v>
      </c>
      <c r="O41" s="95">
        <f>SUM(O33:O40)</f>
        <v>710</v>
      </c>
      <c r="P41" s="95">
        <f>SUM(P33:P40)</f>
        <v>148</v>
      </c>
      <c r="Q41" s="96">
        <f>O41/P41-0.005</f>
        <v>4.7922972972972975</v>
      </c>
      <c r="R41" s="95">
        <f>MAX(R33:R40)</f>
        <v>89</v>
      </c>
      <c r="S41" s="97">
        <f>SUM(S33:S40)</f>
        <v>556.4038461538462</v>
      </c>
    </row>
    <row r="42" spans="2:13" ht="5.25" customHeight="1">
      <c r="B42" s="55"/>
      <c r="C42" s="55"/>
      <c r="L42" s="55"/>
      <c r="M42" s="55"/>
    </row>
    <row r="43" spans="1:8" s="29" customFormat="1" ht="12">
      <c r="A43" s="185"/>
      <c r="B43" s="64"/>
      <c r="C43" s="64"/>
      <c r="D43" s="64"/>
      <c r="E43" s="64"/>
      <c r="F43" s="64"/>
      <c r="G43" s="64"/>
      <c r="H43" s="64"/>
    </row>
    <row r="44" spans="1:17" s="29" customFormat="1" ht="12">
      <c r="A44" s="64"/>
      <c r="B44" s="64"/>
      <c r="C44" s="64"/>
      <c r="D44" s="64"/>
      <c r="E44" s="64"/>
      <c r="F44" s="64"/>
      <c r="G44" s="64"/>
      <c r="K44" s="64"/>
      <c r="L44" s="64"/>
      <c r="M44" s="64"/>
      <c r="N44" s="64"/>
      <c r="O44" s="64"/>
      <c r="P44" s="64"/>
      <c r="Q44" s="64"/>
    </row>
  </sheetData>
  <sheetProtection/>
  <mergeCells count="20">
    <mergeCell ref="K1:S2"/>
    <mergeCell ref="K3:S4"/>
    <mergeCell ref="K5:S6"/>
    <mergeCell ref="M7:Q7"/>
    <mergeCell ref="K7:L7"/>
    <mergeCell ref="A1:I2"/>
    <mergeCell ref="A3:I4"/>
    <mergeCell ref="A5:I6"/>
    <mergeCell ref="C7:G7"/>
    <mergeCell ref="A7:B7"/>
    <mergeCell ref="A41:C41"/>
    <mergeCell ref="K41:M41"/>
    <mergeCell ref="A8:I8"/>
    <mergeCell ref="K8:S8"/>
    <mergeCell ref="A28:I28"/>
    <mergeCell ref="K28:S28"/>
    <mergeCell ref="A12:I12"/>
    <mergeCell ref="K12:S12"/>
    <mergeCell ref="A25:C25"/>
    <mergeCell ref="K25:M25"/>
  </mergeCells>
  <printOptions/>
  <pageMargins left="0.1968503937007874" right="0.2755905511811024" top="0.31496062992125984" bottom="0.31496062992125984" header="0.11811023622047245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62"/>
  <dimension ref="A1:J126"/>
  <sheetViews>
    <sheetView zoomScale="104" zoomScaleNormal="104" zoomScalePageLayoutView="0" workbookViewId="0" topLeftCell="A64">
      <selection activeCell="H122" sqref="A1:J123"/>
    </sheetView>
  </sheetViews>
  <sheetFormatPr defaultColWidth="11.421875" defaultRowHeight="12.75"/>
  <cols>
    <col min="1" max="1" width="2.7109375" style="0" customWidth="1"/>
    <col min="2" max="2" width="22.7109375" style="0" customWidth="1"/>
    <col min="3" max="3" width="4.00390625" style="0" customWidth="1"/>
    <col min="4" max="4" width="18.57421875" style="0" customWidth="1"/>
    <col min="5" max="5" width="5.421875" style="0" customWidth="1"/>
    <col min="6" max="6" width="8.7109375" style="0" customWidth="1"/>
    <col min="7" max="7" width="7.140625" style="0" customWidth="1"/>
    <col min="8" max="8" width="9.421875" style="0" customWidth="1"/>
    <col min="9" max="9" width="12.140625" style="0" customWidth="1"/>
    <col min="10" max="10" width="10.421875" style="0" customWidth="1"/>
    <col min="11" max="11" width="9.140625" style="0" customWidth="1"/>
    <col min="12" max="12" width="2.57421875" style="0" customWidth="1"/>
    <col min="13" max="16384" width="9.140625" style="0" customWidth="1"/>
  </cols>
  <sheetData>
    <row r="1" spans="1:10" ht="12.75" customHeight="1">
      <c r="A1" s="259" t="s">
        <v>198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259" t="s">
        <v>199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 t="s">
        <v>200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6.5" thickBot="1">
      <c r="A7" s="264"/>
      <c r="B7" s="265"/>
      <c r="C7" s="269" t="s">
        <v>183</v>
      </c>
      <c r="D7" s="270"/>
      <c r="E7" s="270"/>
      <c r="F7" s="270"/>
      <c r="G7" s="270"/>
      <c r="H7" s="270"/>
      <c r="J7" s="2"/>
    </row>
    <row r="8" spans="1:10" ht="26.25" customHeight="1" thickBot="1" thickTop="1">
      <c r="A8" s="266" t="s">
        <v>201</v>
      </c>
      <c r="B8" s="267"/>
      <c r="C8" s="267"/>
      <c r="D8" s="267"/>
      <c r="E8" s="267"/>
      <c r="F8" s="267"/>
      <c r="G8" s="267"/>
      <c r="H8" s="267"/>
      <c r="I8" s="267"/>
      <c r="J8" s="268"/>
    </row>
    <row r="9" ht="6.75" customHeight="1" thickTop="1"/>
    <row r="10" spans="2:10" ht="12.75">
      <c r="B10" s="3" t="s">
        <v>196</v>
      </c>
      <c r="C10" s="3"/>
      <c r="D10" s="3"/>
      <c r="F10" s="3" t="s">
        <v>197</v>
      </c>
      <c r="G10" s="3"/>
      <c r="H10" s="3"/>
      <c r="I10" s="3"/>
      <c r="J10" s="3"/>
    </row>
    <row r="11" spans="2:10" ht="7.5" customHeight="1">
      <c r="B11" s="3"/>
      <c r="C11" s="3"/>
      <c r="D11" s="3"/>
      <c r="F11" s="3"/>
      <c r="G11" s="3"/>
      <c r="H11" s="3"/>
      <c r="I11" s="3"/>
      <c r="J11" s="3"/>
    </row>
    <row r="12" spans="1:10" ht="15.75" customHeight="1">
      <c r="A12" s="101" t="s">
        <v>22</v>
      </c>
      <c r="B12" s="98"/>
      <c r="C12" s="99"/>
      <c r="D12" s="249" t="s">
        <v>41</v>
      </c>
      <c r="E12" s="250"/>
      <c r="F12" s="250"/>
      <c r="G12" s="250"/>
      <c r="H12" s="250"/>
      <c r="I12" s="250"/>
      <c r="J12" s="251"/>
    </row>
    <row r="13" spans="1:10" ht="15.75" customHeight="1">
      <c r="A13" s="102" t="s">
        <v>23</v>
      </c>
      <c r="B13" s="103"/>
      <c r="C13" s="94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104" t="s">
        <v>24</v>
      </c>
      <c r="B14" s="105"/>
      <c r="C14" s="100"/>
      <c r="D14" s="271"/>
      <c r="E14" s="271"/>
      <c r="F14" s="271"/>
      <c r="G14" s="271"/>
      <c r="H14" s="271"/>
      <c r="I14" s="271"/>
      <c r="J14" s="272"/>
    </row>
    <row r="15" spans="8:10" ht="17.25" customHeight="1">
      <c r="H15" t="s">
        <v>195</v>
      </c>
      <c r="J15" s="112">
        <v>1</v>
      </c>
    </row>
    <row r="17" spans="1:10" ht="12.75">
      <c r="A17" s="61"/>
      <c r="B17" s="58" t="s">
        <v>34</v>
      </c>
      <c r="C17" s="58" t="s">
        <v>38</v>
      </c>
      <c r="D17" s="20" t="s">
        <v>0</v>
      </c>
      <c r="E17" s="12" t="s">
        <v>12</v>
      </c>
      <c r="F17" s="12" t="s">
        <v>1</v>
      </c>
      <c r="G17" s="12" t="s">
        <v>2</v>
      </c>
      <c r="H17" s="12" t="s">
        <v>3</v>
      </c>
      <c r="I17" s="12" t="s">
        <v>4</v>
      </c>
      <c r="J17" s="13" t="s">
        <v>30</v>
      </c>
    </row>
    <row r="18" spans="1:10" ht="12.75">
      <c r="A18" s="62" t="s">
        <v>33</v>
      </c>
      <c r="B18" s="59" t="s">
        <v>35</v>
      </c>
      <c r="C18" s="59" t="s">
        <v>39</v>
      </c>
      <c r="D18" s="21" t="s">
        <v>6</v>
      </c>
      <c r="E18" s="15" t="s">
        <v>13</v>
      </c>
      <c r="F18" s="15" t="s">
        <v>1</v>
      </c>
      <c r="G18" s="15" t="s">
        <v>9</v>
      </c>
      <c r="H18" s="15" t="s">
        <v>5</v>
      </c>
      <c r="I18" s="15" t="s">
        <v>14</v>
      </c>
      <c r="J18" s="16" t="s">
        <v>31</v>
      </c>
    </row>
    <row r="19" spans="1:10" ht="12.75">
      <c r="A19" s="63"/>
      <c r="B19" s="60" t="s">
        <v>36</v>
      </c>
      <c r="C19" s="60" t="s">
        <v>40</v>
      </c>
      <c r="D19" s="22" t="s">
        <v>7</v>
      </c>
      <c r="E19" s="18" t="s">
        <v>15</v>
      </c>
      <c r="F19" s="18" t="s">
        <v>8</v>
      </c>
      <c r="G19" s="18" t="s">
        <v>97</v>
      </c>
      <c r="H19" s="18" t="s">
        <v>10</v>
      </c>
      <c r="I19" s="18" t="s">
        <v>238</v>
      </c>
      <c r="J19" s="19" t="s">
        <v>32</v>
      </c>
    </row>
    <row r="20" spans="1:10" ht="12.75">
      <c r="A20" s="66">
        <v>1</v>
      </c>
      <c r="B20" s="202" t="s">
        <v>210</v>
      </c>
      <c r="C20" s="203">
        <v>200</v>
      </c>
      <c r="D20" s="72" t="str">
        <f>'Sessie 1,2,3'!B44</f>
        <v>Snellen Hans jr.</v>
      </c>
      <c r="E20" s="4">
        <f>'Sessie 1,2,3'!E43</f>
        <v>0</v>
      </c>
      <c r="F20" s="4">
        <f>'Sessie 1,2,3'!F43</f>
        <v>89</v>
      </c>
      <c r="G20" s="4">
        <f>'Sessie 1,2,3'!G43</f>
        <v>18</v>
      </c>
      <c r="H20" s="6">
        <f>'Sessie 1,2,3'!H43</f>
        <v>4.939444444444445</v>
      </c>
      <c r="I20" s="4">
        <f>'Sessie 1,2,3'!I43</f>
        <v>13</v>
      </c>
      <c r="J20" s="38">
        <f>'Sessie 1,2,3'!J43</f>
        <v>44.5</v>
      </c>
    </row>
    <row r="21" spans="1:10" ht="12.75">
      <c r="A21" s="107">
        <v>1</v>
      </c>
      <c r="B21" s="33" t="str">
        <f>B20</f>
        <v>Van Hees Stef</v>
      </c>
      <c r="C21" s="108">
        <f>C20</f>
        <v>200</v>
      </c>
      <c r="D21" s="109" t="str">
        <f>'Sessie 4,5,6'!B51</f>
        <v>Bouerdick Tobias</v>
      </c>
      <c r="E21" s="5">
        <f>'Sessie 4,5,6'!E50</f>
        <v>2</v>
      </c>
      <c r="F21" s="5">
        <f>'Sessie 4,5,6'!F50</f>
        <v>200</v>
      </c>
      <c r="G21" s="5">
        <f>'Sessie 4,5,6'!G50</f>
        <v>11</v>
      </c>
      <c r="H21" s="9">
        <f>'Sessie 4,5,6'!H50</f>
        <v>18.176818181818184</v>
      </c>
      <c r="I21" s="5">
        <f>'Sessie 4,5,6'!I50</f>
        <v>70</v>
      </c>
      <c r="J21" s="56">
        <f>'Sessie 4,5,6'!J50</f>
        <v>100</v>
      </c>
    </row>
    <row r="22" spans="1:10" ht="12.75">
      <c r="A22" s="106">
        <v>1</v>
      </c>
      <c r="B22" s="69" t="str">
        <f>B20</f>
        <v>Van Hees Stef</v>
      </c>
      <c r="C22" s="70">
        <f>C20</f>
        <v>200</v>
      </c>
      <c r="D22" s="72" t="str">
        <f>'Sessie 7,8,9'!B35</f>
        <v>Snellen Hans jr.</v>
      </c>
      <c r="E22" s="4">
        <f>'Sessie 7,8,9'!E34</f>
        <v>2</v>
      </c>
      <c r="F22" s="4">
        <f>'Sessie 7,8,9'!F34</f>
        <v>200</v>
      </c>
      <c r="G22" s="4">
        <f>'Sessie 7,8,9'!G34</f>
        <v>15</v>
      </c>
      <c r="H22" s="6">
        <f>'Sessie 7,8,9'!H34</f>
        <v>13.328333333333333</v>
      </c>
      <c r="I22" s="4">
        <f>'Sessie 7,8,9'!I34</f>
        <v>50</v>
      </c>
      <c r="J22" s="152">
        <f>'Sessie 7,8,9'!J34</f>
        <v>100</v>
      </c>
    </row>
    <row r="23" spans="1:10" ht="12.75">
      <c r="A23" s="17">
        <v>1</v>
      </c>
      <c r="B23" s="68" t="str">
        <f>B20</f>
        <v>Van Hees Stef</v>
      </c>
      <c r="C23" s="71">
        <f>C20</f>
        <v>200</v>
      </c>
      <c r="D23" s="73" t="str">
        <f>'Sessie 10,11,12'!B57</f>
        <v>Bouerdick Tobias</v>
      </c>
      <c r="E23" s="8">
        <f>'Sessie 10,11,12'!E56</f>
        <v>1</v>
      </c>
      <c r="F23" s="8">
        <f>'Sessie 10,11,12'!F56</f>
        <v>200</v>
      </c>
      <c r="G23" s="8">
        <f>'Sessie 10,11,12'!G56</f>
        <v>17</v>
      </c>
      <c r="H23" s="10">
        <f>'Sessie 10,11,12'!H56</f>
        <v>11.759705882352941</v>
      </c>
      <c r="I23" s="8">
        <f>'Sessie 10,11,12'!I56</f>
        <v>53</v>
      </c>
      <c r="J23" s="57">
        <f>'Sessie 10,11,12'!J56</f>
        <v>100</v>
      </c>
    </row>
    <row r="24" spans="1:10" ht="12.75">
      <c r="A24" s="285" t="s">
        <v>235</v>
      </c>
      <c r="B24" s="255"/>
      <c r="C24" s="255"/>
      <c r="D24" s="256"/>
      <c r="E24" s="110">
        <f>SUM(E20:E23)</f>
        <v>5</v>
      </c>
      <c r="F24" s="110">
        <f>SUM(F20:F23)</f>
        <v>689</v>
      </c>
      <c r="G24" s="110">
        <f>SUM(G20:G23)</f>
        <v>61</v>
      </c>
      <c r="H24" s="111">
        <f>F24/G24-0.005</f>
        <v>11.290081967213114</v>
      </c>
      <c r="I24" s="110">
        <f>MAX(I20:I23)</f>
        <v>70</v>
      </c>
      <c r="J24" s="7">
        <f>SUM(J20:J23)</f>
        <v>344.5</v>
      </c>
    </row>
    <row r="25" spans="2:4" ht="6.75" customHeight="1">
      <c r="B25" s="55"/>
      <c r="C25" s="55"/>
      <c r="D25" s="74"/>
    </row>
    <row r="26" spans="1:10" ht="12.75">
      <c r="A26" s="61"/>
      <c r="B26" s="58" t="s">
        <v>34</v>
      </c>
      <c r="C26" s="58" t="s">
        <v>38</v>
      </c>
      <c r="D26" s="20" t="s">
        <v>0</v>
      </c>
      <c r="E26" s="12" t="s">
        <v>12</v>
      </c>
      <c r="F26" s="12" t="s">
        <v>1</v>
      </c>
      <c r="G26" s="12" t="s">
        <v>2</v>
      </c>
      <c r="H26" s="12" t="s">
        <v>3</v>
      </c>
      <c r="I26" s="12" t="s">
        <v>4</v>
      </c>
      <c r="J26" s="13" t="s">
        <v>30</v>
      </c>
    </row>
    <row r="27" spans="1:10" ht="12.75">
      <c r="A27" s="62" t="s">
        <v>33</v>
      </c>
      <c r="B27" s="59" t="s">
        <v>35</v>
      </c>
      <c r="C27" s="59" t="s">
        <v>39</v>
      </c>
      <c r="D27" s="21" t="s">
        <v>6</v>
      </c>
      <c r="E27" s="15" t="s">
        <v>13</v>
      </c>
      <c r="F27" s="15" t="s">
        <v>1</v>
      </c>
      <c r="G27" s="15" t="s">
        <v>9</v>
      </c>
      <c r="H27" s="15" t="s">
        <v>5</v>
      </c>
      <c r="I27" s="15" t="s">
        <v>14</v>
      </c>
      <c r="J27" s="16" t="s">
        <v>31</v>
      </c>
    </row>
    <row r="28" spans="1:10" ht="12.75">
      <c r="A28" s="63"/>
      <c r="B28" s="60" t="s">
        <v>36</v>
      </c>
      <c r="C28" s="60" t="s">
        <v>40</v>
      </c>
      <c r="D28" s="22" t="s">
        <v>7</v>
      </c>
      <c r="E28" s="18" t="s">
        <v>15</v>
      </c>
      <c r="F28" s="18" t="s">
        <v>8</v>
      </c>
      <c r="G28" s="18" t="s">
        <v>97</v>
      </c>
      <c r="H28" s="18" t="s">
        <v>10</v>
      </c>
      <c r="I28" s="18" t="s">
        <v>238</v>
      </c>
      <c r="J28" s="19" t="s">
        <v>32</v>
      </c>
    </row>
    <row r="29" spans="1:10" ht="12.75">
      <c r="A29" s="66">
        <v>2</v>
      </c>
      <c r="B29" s="202" t="s">
        <v>211</v>
      </c>
      <c r="C29" s="203">
        <v>160</v>
      </c>
      <c r="D29" s="72" t="str">
        <f>'Sessie 1,2,3'!B41</f>
        <v>Blondeel Simon</v>
      </c>
      <c r="E29" s="4">
        <f>'Sessie 1,2,3'!E40</f>
        <v>0</v>
      </c>
      <c r="F29" s="4">
        <f>'Sessie 1,2,3'!F40</f>
        <v>120</v>
      </c>
      <c r="G29" s="4">
        <f>'Sessie 1,2,3'!G40</f>
        <v>13</v>
      </c>
      <c r="H29" s="6">
        <f>'Sessie 1,2,3'!H40</f>
        <v>9.22576923076923</v>
      </c>
      <c r="I29" s="4">
        <f>'Sessie 1,2,3'!I40</f>
        <v>44</v>
      </c>
      <c r="J29" s="38">
        <f>'Sessie 1,2,3'!J40</f>
        <v>75</v>
      </c>
    </row>
    <row r="30" spans="1:10" ht="12.75">
      <c r="A30" s="107">
        <v>2</v>
      </c>
      <c r="B30" s="33" t="str">
        <f>B29</f>
        <v>Dieu Gérôme</v>
      </c>
      <c r="C30" s="108">
        <f>C29</f>
        <v>160</v>
      </c>
      <c r="D30" s="109" t="str">
        <f>'Sessie 4,5,6'!B28</f>
        <v>van den Hooff Stephan</v>
      </c>
      <c r="E30" s="5">
        <f>'Sessie 4,5,6'!E27</f>
        <v>0</v>
      </c>
      <c r="F30" s="5">
        <f>'Sessie 4,5,6'!F27</f>
        <v>120</v>
      </c>
      <c r="G30" s="5">
        <f>'Sessie 4,5,6'!G27</f>
        <v>11</v>
      </c>
      <c r="H30" s="9">
        <f>'Sessie 4,5,6'!H27</f>
        <v>10.904090909090908</v>
      </c>
      <c r="I30" s="5">
        <f>'Sessie 4,5,6'!I27</f>
        <v>36</v>
      </c>
      <c r="J30" s="56">
        <f>'Sessie 4,5,6'!J27</f>
        <v>75</v>
      </c>
    </row>
    <row r="31" spans="1:10" ht="12.75">
      <c r="A31" s="106">
        <v>2</v>
      </c>
      <c r="B31" s="69" t="str">
        <f>B29</f>
        <v>Dieu Gérôme</v>
      </c>
      <c r="C31" s="70">
        <f>C29</f>
        <v>160</v>
      </c>
      <c r="D31" s="72" t="str">
        <f>'Sessie 7,8,9'!B38</f>
        <v>Blondeel Simon</v>
      </c>
      <c r="E31" s="4">
        <f>'Sessie 7,8,9'!E37</f>
        <v>2</v>
      </c>
      <c r="F31" s="4">
        <f>'Sessie 7,8,9'!F37</f>
        <v>160</v>
      </c>
      <c r="G31" s="4">
        <f>'Sessie 7,8,9'!G37</f>
        <v>14</v>
      </c>
      <c r="H31" s="6">
        <f>'Sessie 7,8,9'!H37</f>
        <v>11.423571428571428</v>
      </c>
      <c r="I31" s="4">
        <f>'Sessie 7,8,9'!I37</f>
        <v>30</v>
      </c>
      <c r="J31" s="152">
        <f>'Sessie 7,8,9'!J37</f>
        <v>100</v>
      </c>
    </row>
    <row r="32" spans="1:10" ht="12.75">
      <c r="A32" s="17">
        <v>2</v>
      </c>
      <c r="B32" s="68" t="str">
        <f>B29</f>
        <v>Dieu Gérôme</v>
      </c>
      <c r="C32" s="71">
        <f>C29</f>
        <v>160</v>
      </c>
      <c r="D32" s="149" t="str">
        <f>'Sessie 10,11,12'!B19</f>
        <v>van den Hooff Stephan</v>
      </c>
      <c r="E32" s="8">
        <f>'Sessie 10,11,12'!E18</f>
        <v>2</v>
      </c>
      <c r="F32" s="8">
        <f>'Sessie 10,11,12'!F18</f>
        <v>160</v>
      </c>
      <c r="G32" s="8">
        <f>'Sessie 10,11,12'!G18</f>
        <v>11</v>
      </c>
      <c r="H32" s="10">
        <f>'Sessie 10,11,12'!H18</f>
        <v>14.540454545454544</v>
      </c>
      <c r="I32" s="8">
        <f>'Sessie 10,11,12'!I18</f>
        <v>74</v>
      </c>
      <c r="J32" s="57">
        <f>'Sessie 10,11,12'!J18</f>
        <v>100</v>
      </c>
    </row>
    <row r="33" spans="1:10" ht="12.75">
      <c r="A33" s="285" t="s">
        <v>235</v>
      </c>
      <c r="B33" s="255"/>
      <c r="C33" s="255"/>
      <c r="D33" s="256"/>
      <c r="E33" s="110">
        <f>SUM(E29:E32)</f>
        <v>4</v>
      </c>
      <c r="F33" s="110">
        <f>SUM(F29:F32)</f>
        <v>560</v>
      </c>
      <c r="G33" s="110">
        <f>SUM(G29:G32)</f>
        <v>49</v>
      </c>
      <c r="H33" s="111">
        <f>F33/G33-0.005</f>
        <v>11.423571428571428</v>
      </c>
      <c r="I33" s="110">
        <f>MAX(I29:I32)</f>
        <v>74</v>
      </c>
      <c r="J33" s="7">
        <f>SUM(J29:J32)</f>
        <v>350</v>
      </c>
    </row>
    <row r="34" spans="2:4" ht="6.75" customHeight="1">
      <c r="B34" s="55"/>
      <c r="C34" s="55"/>
      <c r="D34" s="74"/>
    </row>
    <row r="35" spans="1:10" ht="12.75">
      <c r="A35" s="61"/>
      <c r="B35" s="58" t="s">
        <v>34</v>
      </c>
      <c r="C35" s="58" t="s">
        <v>38</v>
      </c>
      <c r="D35" s="20" t="s">
        <v>0</v>
      </c>
      <c r="E35" s="12" t="s">
        <v>12</v>
      </c>
      <c r="F35" s="12" t="s">
        <v>1</v>
      </c>
      <c r="G35" s="12" t="s">
        <v>2</v>
      </c>
      <c r="H35" s="12" t="s">
        <v>3</v>
      </c>
      <c r="I35" s="12" t="s">
        <v>4</v>
      </c>
      <c r="J35" s="13" t="s">
        <v>30</v>
      </c>
    </row>
    <row r="36" spans="1:10" ht="12.75">
      <c r="A36" s="62" t="s">
        <v>33</v>
      </c>
      <c r="B36" s="59" t="s">
        <v>35</v>
      </c>
      <c r="C36" s="59" t="s">
        <v>39</v>
      </c>
      <c r="D36" s="21" t="s">
        <v>6</v>
      </c>
      <c r="E36" s="15" t="s">
        <v>13</v>
      </c>
      <c r="F36" s="15" t="s">
        <v>1</v>
      </c>
      <c r="G36" s="15" t="s">
        <v>9</v>
      </c>
      <c r="H36" s="15" t="s">
        <v>5</v>
      </c>
      <c r="I36" s="15" t="s">
        <v>14</v>
      </c>
      <c r="J36" s="16" t="s">
        <v>31</v>
      </c>
    </row>
    <row r="37" spans="1:10" ht="12.75">
      <c r="A37" s="63"/>
      <c r="B37" s="60" t="s">
        <v>36</v>
      </c>
      <c r="C37" s="60" t="s">
        <v>40</v>
      </c>
      <c r="D37" s="22" t="s">
        <v>7</v>
      </c>
      <c r="E37" s="18" t="s">
        <v>15</v>
      </c>
      <c r="F37" s="18" t="s">
        <v>8</v>
      </c>
      <c r="G37" s="18" t="s">
        <v>97</v>
      </c>
      <c r="H37" s="18" t="s">
        <v>10</v>
      </c>
      <c r="I37" s="18" t="s">
        <v>238</v>
      </c>
      <c r="J37" s="19" t="s">
        <v>32</v>
      </c>
    </row>
    <row r="38" spans="1:10" ht="12.75">
      <c r="A38" s="66">
        <v>3</v>
      </c>
      <c r="B38" s="202" t="s">
        <v>212</v>
      </c>
      <c r="C38" s="203">
        <v>150</v>
      </c>
      <c r="D38" s="72" t="str">
        <f>'Sessie 4,5,6'!B19</f>
        <v>Kather Torben</v>
      </c>
      <c r="E38" s="4">
        <f>'Sessie 4,5,6'!E18</f>
        <v>2</v>
      </c>
      <c r="F38" s="4">
        <f>'Sessie 4,5,6'!F18</f>
        <v>150</v>
      </c>
      <c r="G38" s="4">
        <f>'Sessie 4,5,6'!G18</f>
        <v>18</v>
      </c>
      <c r="H38" s="6">
        <f>'Sessie 4,5,6'!H18</f>
        <v>8.328333333333333</v>
      </c>
      <c r="I38" s="4">
        <f>'Sessie 4,5,6'!I18</f>
        <v>34</v>
      </c>
      <c r="J38" s="38">
        <f>'Sessie 4,5,6'!J18</f>
        <v>100</v>
      </c>
    </row>
    <row r="39" spans="1:10" ht="12.75">
      <c r="A39" s="107">
        <v>3</v>
      </c>
      <c r="B39" s="33" t="str">
        <f>B38</f>
        <v>Wittemans Dimitri</v>
      </c>
      <c r="C39" s="108">
        <f>C38</f>
        <v>150</v>
      </c>
      <c r="D39" s="109" t="str">
        <f>'Sessie 4,5,6'!B53</f>
        <v>Bongers Joey</v>
      </c>
      <c r="E39" s="5">
        <f>'Sessie 4,5,6'!E54</f>
        <v>2</v>
      </c>
      <c r="F39" s="5">
        <f>'Sessie 4,5,6'!F54</f>
        <v>150</v>
      </c>
      <c r="G39" s="5">
        <f>'Sessie 4,5,6'!G54</f>
        <v>22</v>
      </c>
      <c r="H39" s="9">
        <f>'Sessie 4,5,6'!H54</f>
        <v>6.8131818181818184</v>
      </c>
      <c r="I39" s="5">
        <f>'Sessie 4,5,6'!I54</f>
        <v>27</v>
      </c>
      <c r="J39" s="56">
        <f>'Sessie 4,5,6'!J54</f>
        <v>100</v>
      </c>
    </row>
    <row r="40" spans="1:10" ht="12.75">
      <c r="A40" s="106">
        <v>3</v>
      </c>
      <c r="B40" s="69" t="str">
        <f>B38</f>
        <v>Wittemans Dimitri</v>
      </c>
      <c r="C40" s="70">
        <f>C38</f>
        <v>150</v>
      </c>
      <c r="D40" s="72" t="str">
        <f>'Sessie 10,11,12'!B28</f>
        <v>Kather Torben</v>
      </c>
      <c r="E40" s="4">
        <f>'Sessie 10,11,12'!E27</f>
        <v>2</v>
      </c>
      <c r="F40" s="4">
        <f>'Sessie 10,11,12'!F27</f>
        <v>150</v>
      </c>
      <c r="G40" s="4">
        <f>'Sessie 10,11,12'!G27</f>
        <v>22</v>
      </c>
      <c r="H40" s="6">
        <f>'Sessie 10,11,12'!H27</f>
        <v>6.8131818181818184</v>
      </c>
      <c r="I40" s="4">
        <f>'Sessie 10,11,12'!I27</f>
        <v>26</v>
      </c>
      <c r="J40" s="152">
        <f>'Sessie 10,11,12'!J27</f>
        <v>100</v>
      </c>
    </row>
    <row r="41" spans="1:10" ht="12.75">
      <c r="A41" s="17">
        <v>3</v>
      </c>
      <c r="B41" s="68" t="str">
        <f>B38</f>
        <v>Wittemans Dimitri</v>
      </c>
      <c r="C41" s="71">
        <f>C38</f>
        <v>150</v>
      </c>
      <c r="D41" s="73" t="str">
        <f>'Sessie 10,11,12'!B54</f>
        <v>Bongers Joey</v>
      </c>
      <c r="E41" s="8">
        <f>'Sessie 10,11,12'!E53</f>
        <v>2</v>
      </c>
      <c r="F41" s="8">
        <f>'Sessie 10,11,12'!F53</f>
        <v>150</v>
      </c>
      <c r="G41" s="8">
        <f>'Sessie 10,11,12'!G53</f>
        <v>18</v>
      </c>
      <c r="H41" s="10">
        <f>'Sessie 10,11,12'!H53</f>
        <v>8.328333333333333</v>
      </c>
      <c r="I41" s="8">
        <f>'Sessie 10,11,12'!I53</f>
        <v>34</v>
      </c>
      <c r="J41" s="57">
        <f>'Sessie 10,11,12'!J53</f>
        <v>100</v>
      </c>
    </row>
    <row r="42" spans="1:10" ht="12.75">
      <c r="A42" s="285" t="s">
        <v>235</v>
      </c>
      <c r="B42" s="255"/>
      <c r="C42" s="255"/>
      <c r="D42" s="256"/>
      <c r="E42" s="110">
        <f>SUM(E38:E41)</f>
        <v>8</v>
      </c>
      <c r="F42" s="110">
        <f>SUM(F38:F41)</f>
        <v>600</v>
      </c>
      <c r="G42" s="110">
        <f>SUM(G38:G41)</f>
        <v>80</v>
      </c>
      <c r="H42" s="111">
        <f>F42/G42-0.005</f>
        <v>7.495</v>
      </c>
      <c r="I42" s="110">
        <f>MAX(I38:I41)</f>
        <v>34</v>
      </c>
      <c r="J42" s="7">
        <f>SUM(J38:J41)</f>
        <v>400</v>
      </c>
    </row>
    <row r="43" spans="2:4" ht="6.75" customHeight="1">
      <c r="B43" s="55"/>
      <c r="C43" s="55"/>
      <c r="D43" s="74"/>
    </row>
    <row r="44" spans="1:10" ht="12.75">
      <c r="A44" s="61"/>
      <c r="B44" s="58" t="s">
        <v>34</v>
      </c>
      <c r="C44" s="58" t="s">
        <v>38</v>
      </c>
      <c r="D44" s="20" t="s">
        <v>0</v>
      </c>
      <c r="E44" s="12" t="s">
        <v>12</v>
      </c>
      <c r="F44" s="12" t="s">
        <v>1</v>
      </c>
      <c r="G44" s="12" t="s">
        <v>2</v>
      </c>
      <c r="H44" s="12" t="s">
        <v>3</v>
      </c>
      <c r="I44" s="12" t="s">
        <v>4</v>
      </c>
      <c r="J44" s="13" t="s">
        <v>30</v>
      </c>
    </row>
    <row r="45" spans="1:10" ht="12.75">
      <c r="A45" s="62" t="s">
        <v>33</v>
      </c>
      <c r="B45" s="59" t="s">
        <v>35</v>
      </c>
      <c r="C45" s="59" t="s">
        <v>39</v>
      </c>
      <c r="D45" s="21" t="s">
        <v>6</v>
      </c>
      <c r="E45" s="15" t="s">
        <v>13</v>
      </c>
      <c r="F45" s="15" t="s">
        <v>1</v>
      </c>
      <c r="G45" s="15" t="s">
        <v>9</v>
      </c>
      <c r="H45" s="15" t="s">
        <v>5</v>
      </c>
      <c r="I45" s="15" t="s">
        <v>14</v>
      </c>
      <c r="J45" s="16" t="s">
        <v>31</v>
      </c>
    </row>
    <row r="46" spans="1:10" ht="12.75">
      <c r="A46" s="63"/>
      <c r="B46" s="60" t="s">
        <v>36</v>
      </c>
      <c r="C46" s="60" t="s">
        <v>40</v>
      </c>
      <c r="D46" s="22" t="s">
        <v>7</v>
      </c>
      <c r="E46" s="18" t="s">
        <v>15</v>
      </c>
      <c r="F46" s="18" t="s">
        <v>8</v>
      </c>
      <c r="G46" s="18" t="s">
        <v>97</v>
      </c>
      <c r="H46" s="18" t="s">
        <v>10</v>
      </c>
      <c r="I46" s="18" t="s">
        <v>238</v>
      </c>
      <c r="J46" s="19" t="s">
        <v>32</v>
      </c>
    </row>
    <row r="47" spans="1:10" ht="12.75">
      <c r="A47" s="66">
        <v>4</v>
      </c>
      <c r="B47" s="202" t="s">
        <v>213</v>
      </c>
      <c r="C47" s="203">
        <v>140</v>
      </c>
      <c r="D47" s="72" t="str">
        <f>'Sessie 1,2,3'!B35</f>
        <v>Schuurmans Jasper</v>
      </c>
      <c r="E47" s="4">
        <f>'Sessie 1,2,3'!E34</f>
        <v>0</v>
      </c>
      <c r="F47" s="4">
        <f>'Sessie 1,2,3'!F34</f>
        <v>115</v>
      </c>
      <c r="G47" s="4">
        <f>'Sessie 1,2,3'!G34</f>
        <v>17</v>
      </c>
      <c r="H47" s="6">
        <f>'Sessie 1,2,3'!H34</f>
        <v>6.759705882352941</v>
      </c>
      <c r="I47" s="4">
        <f>'Sessie 1,2,3'!I34</f>
        <v>24</v>
      </c>
      <c r="J47" s="38">
        <f>'Sessie 1,2,3'!J34</f>
        <v>82.14285714285714</v>
      </c>
    </row>
    <row r="48" spans="1:10" ht="12.75">
      <c r="A48" s="107">
        <v>4</v>
      </c>
      <c r="B48" s="33" t="str">
        <f>B47</f>
        <v>Dresselaers Geoffrey</v>
      </c>
      <c r="C48" s="108">
        <f>C47</f>
        <v>140</v>
      </c>
      <c r="D48" s="109" t="str">
        <f>'Sessie 4,5,6'!B60</f>
        <v>Sauerbier Daniel</v>
      </c>
      <c r="E48" s="5">
        <f>'Sessie 4,5,6'!E59</f>
        <v>0</v>
      </c>
      <c r="F48" s="5">
        <f>'Sessie 4,5,6'!F59</f>
        <v>79</v>
      </c>
      <c r="G48" s="5">
        <f>'Sessie 4,5,6'!G59</f>
        <v>20</v>
      </c>
      <c r="H48" s="9">
        <f>'Sessie 4,5,6'!H59</f>
        <v>3.9450000000000003</v>
      </c>
      <c r="I48" s="5">
        <f>'Sessie 4,5,6'!I59</f>
        <v>17</v>
      </c>
      <c r="J48" s="56">
        <f>'Sessie 4,5,6'!J59</f>
        <v>56.42857142857143</v>
      </c>
    </row>
    <row r="49" spans="1:10" ht="12.75">
      <c r="A49" s="106">
        <v>4</v>
      </c>
      <c r="B49" s="69" t="str">
        <f>B47</f>
        <v>Dresselaers Geoffrey</v>
      </c>
      <c r="C49" s="70">
        <f>C47</f>
        <v>140</v>
      </c>
      <c r="D49" s="72" t="str">
        <f>'Sessie 7,8,9'!B44</f>
        <v>Schuurmans Jasper</v>
      </c>
      <c r="E49" s="4">
        <f>'Sessie 7,8,9'!E43</f>
        <v>0</v>
      </c>
      <c r="F49" s="4">
        <f>'Sessie 7,8,9'!F43</f>
        <v>63</v>
      </c>
      <c r="G49" s="4">
        <f>'Sessie 7,8,9'!G43</f>
        <v>14</v>
      </c>
      <c r="H49" s="6">
        <f>'Sessie 7,8,9'!H43</f>
        <v>4.495</v>
      </c>
      <c r="I49" s="4">
        <f>'Sessie 7,8,9'!I43</f>
        <v>19</v>
      </c>
      <c r="J49" s="152">
        <f>'Sessie 7,8,9'!J43</f>
        <v>45</v>
      </c>
    </row>
    <row r="50" spans="1:10" ht="12.75">
      <c r="A50" s="17">
        <v>4</v>
      </c>
      <c r="B50" s="68" t="str">
        <f>B47</f>
        <v>Dresselaers Geoffrey</v>
      </c>
      <c r="C50" s="71">
        <f>C47</f>
        <v>140</v>
      </c>
      <c r="D50" s="73" t="str">
        <f>'Sessie 10,11,12'!B51</f>
        <v>Sauerbier Daniel</v>
      </c>
      <c r="E50" s="8">
        <f>'Sessie 10,11,12'!E50</f>
        <v>0</v>
      </c>
      <c r="F50" s="8">
        <f>'Sessie 10,11,12'!F50</f>
        <v>58</v>
      </c>
      <c r="G50" s="8">
        <f>'Sessie 10,11,12'!G50</f>
        <v>19</v>
      </c>
      <c r="H50" s="10">
        <f>'Sessie 10,11,12'!H50</f>
        <v>3.0476315789473687</v>
      </c>
      <c r="I50" s="8">
        <f>'Sessie 10,11,12'!I50</f>
        <v>10</v>
      </c>
      <c r="J50" s="57">
        <f>'Sessie 10,11,12'!J50</f>
        <v>41.42857142857143</v>
      </c>
    </row>
    <row r="51" spans="1:10" ht="12.75">
      <c r="A51" s="285" t="s">
        <v>235</v>
      </c>
      <c r="B51" s="255"/>
      <c r="C51" s="255"/>
      <c r="D51" s="256"/>
      <c r="E51" s="110">
        <f>SUM(E47:E50)</f>
        <v>0</v>
      </c>
      <c r="F51" s="110">
        <f>SUM(F47:F50)</f>
        <v>315</v>
      </c>
      <c r="G51" s="110">
        <f>SUM(G47:G50)</f>
        <v>70</v>
      </c>
      <c r="H51" s="111">
        <f>F51/G51-0.005</f>
        <v>4.495</v>
      </c>
      <c r="I51" s="110">
        <f>MAX(I47:I50)</f>
        <v>24</v>
      </c>
      <c r="J51" s="7">
        <f>SUM(J47:J50)</f>
        <v>225</v>
      </c>
    </row>
    <row r="52" spans="2:4" ht="6.75" customHeight="1">
      <c r="B52" s="55"/>
      <c r="C52" s="55"/>
      <c r="D52" s="74"/>
    </row>
    <row r="53" spans="1:10" ht="12.75">
      <c r="A53" s="61"/>
      <c r="B53" s="58" t="s">
        <v>34</v>
      </c>
      <c r="C53" s="58" t="s">
        <v>38</v>
      </c>
      <c r="D53" s="20" t="s">
        <v>0</v>
      </c>
      <c r="E53" s="12" t="s">
        <v>12</v>
      </c>
      <c r="F53" s="12" t="s">
        <v>1</v>
      </c>
      <c r="G53" s="12" t="s">
        <v>2</v>
      </c>
      <c r="H53" s="12" t="s">
        <v>3</v>
      </c>
      <c r="I53" s="12" t="s">
        <v>4</v>
      </c>
      <c r="J53" s="13" t="s">
        <v>30</v>
      </c>
    </row>
    <row r="54" spans="1:10" ht="12.75">
      <c r="A54" s="62" t="s">
        <v>33</v>
      </c>
      <c r="B54" s="59" t="s">
        <v>35</v>
      </c>
      <c r="C54" s="59" t="s">
        <v>39</v>
      </c>
      <c r="D54" s="21" t="s">
        <v>6</v>
      </c>
      <c r="E54" s="15" t="s">
        <v>13</v>
      </c>
      <c r="F54" s="15" t="s">
        <v>1</v>
      </c>
      <c r="G54" s="15" t="s">
        <v>9</v>
      </c>
      <c r="H54" s="15" t="s">
        <v>5</v>
      </c>
      <c r="I54" s="15" t="s">
        <v>14</v>
      </c>
      <c r="J54" s="16" t="s">
        <v>31</v>
      </c>
    </row>
    <row r="55" spans="1:10" ht="12.75">
      <c r="A55" s="63"/>
      <c r="B55" s="60" t="s">
        <v>36</v>
      </c>
      <c r="C55" s="60" t="s">
        <v>40</v>
      </c>
      <c r="D55" s="22" t="s">
        <v>7</v>
      </c>
      <c r="E55" s="18" t="s">
        <v>15</v>
      </c>
      <c r="F55" s="18" t="s">
        <v>8</v>
      </c>
      <c r="G55" s="18" t="s">
        <v>97</v>
      </c>
      <c r="H55" s="18" t="s">
        <v>10</v>
      </c>
      <c r="I55" s="18" t="s">
        <v>238</v>
      </c>
      <c r="J55" s="19" t="s">
        <v>32</v>
      </c>
    </row>
    <row r="56" spans="1:10" ht="12.75">
      <c r="A56" s="66">
        <v>5</v>
      </c>
      <c r="B56" s="202" t="s">
        <v>214</v>
      </c>
      <c r="C56" s="203">
        <v>85</v>
      </c>
      <c r="D56" s="72" t="str">
        <f>'Sessie 1,2,3'!B28</f>
        <v>Back Marcel</v>
      </c>
      <c r="E56" s="4">
        <f>'Sessie 1,2,3'!E27</f>
        <v>0</v>
      </c>
      <c r="F56" s="4">
        <f>'Sessie 1,2,3'!F27</f>
        <v>45</v>
      </c>
      <c r="G56" s="4">
        <f>'Sessie 1,2,3'!G27</f>
        <v>17</v>
      </c>
      <c r="H56" s="6">
        <f>'Sessie 1,2,3'!H27</f>
        <v>2.642058823529412</v>
      </c>
      <c r="I56" s="4">
        <f>'Sessie 1,2,3'!I27</f>
        <v>16</v>
      </c>
      <c r="J56" s="38">
        <f>'Sessie 1,2,3'!J27</f>
        <v>52.94117647058824</v>
      </c>
    </row>
    <row r="57" spans="1:10" ht="12.75">
      <c r="A57" s="107">
        <v>5</v>
      </c>
      <c r="B57" s="33" t="str">
        <f>B56</f>
        <v>Godfroid Amalric</v>
      </c>
      <c r="C57" s="108">
        <f>C56</f>
        <v>85</v>
      </c>
      <c r="D57" s="109" t="str">
        <f>'Sessie 1,2,3'!B57</f>
        <v>Reutelingsperger Roy</v>
      </c>
      <c r="E57" s="5">
        <f>'Sessie 1,2,3'!E56</f>
        <v>0</v>
      </c>
      <c r="F57" s="5">
        <f>'Sessie 1,2,3'!F56</f>
        <v>66</v>
      </c>
      <c r="G57" s="5">
        <f>'Sessie 1,2,3'!G56</f>
        <v>27</v>
      </c>
      <c r="H57" s="9">
        <f>'Sessie 1,2,3'!H56</f>
        <v>2.4394444444444447</v>
      </c>
      <c r="I57" s="5">
        <f>'Sessie 1,2,3'!I56</f>
        <v>7</v>
      </c>
      <c r="J57" s="56">
        <f>'Sessie 1,2,3'!J56</f>
        <v>77.64705882352942</v>
      </c>
    </row>
    <row r="58" spans="1:10" ht="12.75">
      <c r="A58" s="106">
        <v>5</v>
      </c>
      <c r="B58" s="69" t="str">
        <f>B56</f>
        <v>Godfroid Amalric</v>
      </c>
      <c r="C58" s="70">
        <f>C56</f>
        <v>85</v>
      </c>
      <c r="D58" s="72" t="str">
        <f>'Sessie 7,8,9'!B19</f>
        <v>Back Marcel</v>
      </c>
      <c r="E58" s="4">
        <f>'Sessie 7,8,9'!E18</f>
        <v>2</v>
      </c>
      <c r="F58" s="4">
        <f>'Sessie 7,8,9'!F18</f>
        <v>85</v>
      </c>
      <c r="G58" s="4">
        <f>'Sessie 7,8,9'!G18</f>
        <v>13</v>
      </c>
      <c r="H58" s="6">
        <f>'Sessie 7,8,9'!H18</f>
        <v>6.533461538461538</v>
      </c>
      <c r="I58" s="4">
        <f>'Sessie 7,8,9'!I18</f>
        <v>36</v>
      </c>
      <c r="J58" s="152">
        <f>'Sessie 7,8,9'!J18</f>
        <v>100</v>
      </c>
    </row>
    <row r="59" spans="1:10" ht="12.75">
      <c r="A59" s="17">
        <v>5</v>
      </c>
      <c r="B59" s="68" t="str">
        <f>B56</f>
        <v>Godfroid Amalric</v>
      </c>
      <c r="C59" s="71">
        <f>C56</f>
        <v>85</v>
      </c>
      <c r="D59" s="73" t="str">
        <f>'Sessie 7,8,9'!B54</f>
        <v>Reutelingsperger Roy</v>
      </c>
      <c r="E59" s="8">
        <f>'Sessie 7,8,9'!E53</f>
        <v>2</v>
      </c>
      <c r="F59" s="8">
        <f>'Sessie 7,8,9'!F53</f>
        <v>85</v>
      </c>
      <c r="G59" s="8">
        <f>'Sessie 7,8,9'!G53</f>
        <v>36</v>
      </c>
      <c r="H59" s="10">
        <f>'Sessie 7,8,9'!H53</f>
        <v>2.3561111111111113</v>
      </c>
      <c r="I59" s="8">
        <f>'Sessie 7,8,9'!I53</f>
        <v>11</v>
      </c>
      <c r="J59" s="57">
        <f>'Sessie 7,8,9'!J53</f>
        <v>100</v>
      </c>
    </row>
    <row r="60" spans="1:10" ht="12.75">
      <c r="A60" s="285" t="s">
        <v>235</v>
      </c>
      <c r="B60" s="255"/>
      <c r="C60" s="255"/>
      <c r="D60" s="256"/>
      <c r="E60" s="110">
        <f>SUM(E56:E59)</f>
        <v>4</v>
      </c>
      <c r="F60" s="110">
        <f>SUM(F56:F59)</f>
        <v>281</v>
      </c>
      <c r="G60" s="110">
        <f>SUM(G56:G59)</f>
        <v>93</v>
      </c>
      <c r="H60" s="111">
        <f>F60/G60-0.005</f>
        <v>3.016505376344086</v>
      </c>
      <c r="I60" s="110">
        <f>MAX(I56:I59)</f>
        <v>36</v>
      </c>
      <c r="J60" s="7">
        <f>SUM(J56:J59)</f>
        <v>330.5882352941177</v>
      </c>
    </row>
    <row r="61" spans="2:4" ht="5.25" customHeight="1">
      <c r="B61" s="55"/>
      <c r="C61" s="55"/>
      <c r="D61" s="74"/>
    </row>
    <row r="62" spans="1:8" s="29" customFormat="1" ht="12">
      <c r="A62" s="185"/>
      <c r="B62" s="64"/>
      <c r="C62" s="64"/>
      <c r="D62" s="64"/>
      <c r="E62" s="64"/>
      <c r="F62" s="64"/>
      <c r="G62" s="64"/>
      <c r="H62" s="64"/>
    </row>
    <row r="63" ht="25.5" customHeight="1"/>
    <row r="64" spans="1:10" ht="12.75" customHeight="1">
      <c r="A64" s="259" t="s">
        <v>198</v>
      </c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2.75" customHeigh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</row>
    <row r="66" spans="1:10" ht="12.75" customHeight="1">
      <c r="A66" s="259" t="s">
        <v>199</v>
      </c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2.75" customHeight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2.75" customHeight="1">
      <c r="A68" s="259" t="s">
        <v>200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2.75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6.5" thickBot="1">
      <c r="A70" s="264"/>
      <c r="B70" s="265"/>
      <c r="C70" s="269" t="s">
        <v>183</v>
      </c>
      <c r="D70" s="270"/>
      <c r="E70" s="270"/>
      <c r="F70" s="270"/>
      <c r="G70" s="270"/>
      <c r="H70" s="270"/>
      <c r="J70" s="2"/>
    </row>
    <row r="71" spans="1:10" ht="26.25" customHeight="1" thickBot="1" thickTop="1">
      <c r="A71" s="266" t="s">
        <v>201</v>
      </c>
      <c r="B71" s="267"/>
      <c r="C71" s="267"/>
      <c r="D71" s="267"/>
      <c r="E71" s="267"/>
      <c r="F71" s="267"/>
      <c r="G71" s="267"/>
      <c r="H71" s="267"/>
      <c r="I71" s="267"/>
      <c r="J71" s="268"/>
    </row>
    <row r="72" ht="6.75" customHeight="1" thickTop="1"/>
    <row r="73" spans="2:10" ht="12.75">
      <c r="B73" s="3" t="s">
        <v>196</v>
      </c>
      <c r="C73" s="3"/>
      <c r="D73" s="3"/>
      <c r="F73" s="3" t="s">
        <v>197</v>
      </c>
      <c r="G73" s="3"/>
      <c r="H73" s="3"/>
      <c r="I73" s="3"/>
      <c r="J73" s="3"/>
    </row>
    <row r="74" spans="2:10" ht="7.5" customHeight="1">
      <c r="B74" s="3"/>
      <c r="C74" s="3"/>
      <c r="D74" s="3"/>
      <c r="F74" s="3"/>
      <c r="G74" s="3"/>
      <c r="H74" s="3"/>
      <c r="I74" s="3"/>
      <c r="J74" s="3"/>
    </row>
    <row r="75" spans="1:10" ht="15.75" customHeight="1">
      <c r="A75" s="101" t="s">
        <v>22</v>
      </c>
      <c r="B75" s="98"/>
      <c r="C75" s="99"/>
      <c r="D75" s="249" t="s">
        <v>41</v>
      </c>
      <c r="E75" s="250"/>
      <c r="F75" s="250"/>
      <c r="G75" s="250"/>
      <c r="H75" s="250"/>
      <c r="I75" s="250"/>
      <c r="J75" s="251"/>
    </row>
    <row r="76" spans="1:10" ht="15.75" customHeight="1">
      <c r="A76" s="102" t="s">
        <v>23</v>
      </c>
      <c r="B76" s="103"/>
      <c r="C76" s="94"/>
      <c r="D76" s="243"/>
      <c r="E76" s="243"/>
      <c r="F76" s="243"/>
      <c r="G76" s="243"/>
      <c r="H76" s="243"/>
      <c r="I76" s="243"/>
      <c r="J76" s="244"/>
    </row>
    <row r="77" spans="1:10" ht="15.75" customHeight="1">
      <c r="A77" s="104" t="s">
        <v>24</v>
      </c>
      <c r="B77" s="105"/>
      <c r="C77" s="100"/>
      <c r="D77" s="271"/>
      <c r="E77" s="271"/>
      <c r="F77" s="271"/>
      <c r="G77" s="271"/>
      <c r="H77" s="271"/>
      <c r="I77" s="271"/>
      <c r="J77" s="272"/>
    </row>
    <row r="78" spans="8:10" ht="17.25" customHeight="1">
      <c r="H78" t="s">
        <v>195</v>
      </c>
      <c r="J78" s="112">
        <v>2</v>
      </c>
    </row>
    <row r="80" spans="1:10" ht="12.75">
      <c r="A80" s="61"/>
      <c r="B80" s="58" t="s">
        <v>34</v>
      </c>
      <c r="C80" s="58" t="s">
        <v>38</v>
      </c>
      <c r="D80" s="20" t="s">
        <v>0</v>
      </c>
      <c r="E80" s="12" t="s">
        <v>12</v>
      </c>
      <c r="F80" s="12" t="s">
        <v>1</v>
      </c>
      <c r="G80" s="12" t="s">
        <v>2</v>
      </c>
      <c r="H80" s="12" t="s">
        <v>3</v>
      </c>
      <c r="I80" s="12" t="s">
        <v>4</v>
      </c>
      <c r="J80" s="13" t="s">
        <v>30</v>
      </c>
    </row>
    <row r="81" spans="1:10" ht="12.75">
      <c r="A81" s="62" t="s">
        <v>33</v>
      </c>
      <c r="B81" s="59" t="s">
        <v>35</v>
      </c>
      <c r="C81" s="59" t="s">
        <v>39</v>
      </c>
      <c r="D81" s="21" t="s">
        <v>6</v>
      </c>
      <c r="E81" s="15" t="s">
        <v>13</v>
      </c>
      <c r="F81" s="15" t="s">
        <v>1</v>
      </c>
      <c r="G81" s="15" t="s">
        <v>9</v>
      </c>
      <c r="H81" s="15" t="s">
        <v>5</v>
      </c>
      <c r="I81" s="15" t="s">
        <v>14</v>
      </c>
      <c r="J81" s="16" t="s">
        <v>31</v>
      </c>
    </row>
    <row r="82" spans="1:10" ht="12.75">
      <c r="A82" s="63"/>
      <c r="B82" s="60" t="s">
        <v>36</v>
      </c>
      <c r="C82" s="60" t="s">
        <v>40</v>
      </c>
      <c r="D82" s="22" t="s">
        <v>7</v>
      </c>
      <c r="E82" s="18" t="s">
        <v>15</v>
      </c>
      <c r="F82" s="18" t="s">
        <v>8</v>
      </c>
      <c r="G82" s="18" t="s">
        <v>97</v>
      </c>
      <c r="H82" s="18" t="s">
        <v>10</v>
      </c>
      <c r="I82" s="18" t="s">
        <v>238</v>
      </c>
      <c r="J82" s="19" t="s">
        <v>32</v>
      </c>
    </row>
    <row r="83" spans="1:10" ht="12.75">
      <c r="A83" s="66">
        <v>6</v>
      </c>
      <c r="B83" s="202" t="s">
        <v>215</v>
      </c>
      <c r="C83" s="203">
        <v>70</v>
      </c>
      <c r="D83" s="72" t="str">
        <f>'Sessie 1,2,3'!B60</f>
        <v>Blondeel Lukas</v>
      </c>
      <c r="E83" s="4">
        <f>'Sessie 1,2,3'!E59</f>
        <v>2</v>
      </c>
      <c r="F83" s="4">
        <f>'Sessie 1,2,3'!F59</f>
        <v>70</v>
      </c>
      <c r="G83" s="4">
        <f>'Sessie 1,2,3'!G59</f>
        <v>15</v>
      </c>
      <c r="H83" s="6">
        <f>'Sessie 1,2,3'!H59</f>
        <v>4.661666666666667</v>
      </c>
      <c r="I83" s="4">
        <f>'Sessie 1,2,3'!I59</f>
        <v>17</v>
      </c>
      <c r="J83" s="38">
        <f>'Sessie 1,2,3'!J59</f>
        <v>100</v>
      </c>
    </row>
    <row r="84" spans="1:10" ht="12.75">
      <c r="A84" s="107">
        <v>6</v>
      </c>
      <c r="B84" s="33" t="str">
        <f>B83</f>
        <v>Eelen Bryan</v>
      </c>
      <c r="C84" s="108">
        <f>C83</f>
        <v>70</v>
      </c>
      <c r="D84" s="109" t="str">
        <f>'Sessie 4,5,6'!B38</f>
        <v>Glissenaar Silvy</v>
      </c>
      <c r="E84" s="5">
        <f>'Sessie 4,5,6'!E37</f>
        <v>2</v>
      </c>
      <c r="F84" s="5">
        <f>'Sessie 4,5,6'!F37</f>
        <v>70</v>
      </c>
      <c r="G84" s="5">
        <f>'Sessie 4,5,6'!G37</f>
        <v>21</v>
      </c>
      <c r="H84" s="9">
        <f>'Sessie 4,5,6'!H37</f>
        <v>3.3283333333333336</v>
      </c>
      <c r="I84" s="5">
        <f>'Sessie 4,5,6'!I37</f>
        <v>13</v>
      </c>
      <c r="J84" s="56">
        <f>'Sessie 4,5,6'!J37</f>
        <v>100</v>
      </c>
    </row>
    <row r="85" spans="1:10" ht="12.75">
      <c r="A85" s="106">
        <v>6</v>
      </c>
      <c r="B85" s="69" t="str">
        <f>B83</f>
        <v>Eelen Bryan</v>
      </c>
      <c r="C85" s="70">
        <f>C83</f>
        <v>70</v>
      </c>
      <c r="D85" s="72" t="str">
        <f>'Sessie 7,8,9'!B50</f>
        <v>Blondeel Lukas</v>
      </c>
      <c r="E85" s="4">
        <f>'Sessie 7,8,9'!E51</f>
        <v>0</v>
      </c>
      <c r="F85" s="4">
        <f>'Sessie 7,8,9'!F51</f>
        <v>32</v>
      </c>
      <c r="G85" s="4">
        <f>'Sessie 7,8,9'!G51</f>
        <v>11</v>
      </c>
      <c r="H85" s="6">
        <f>'Sessie 7,8,9'!H51</f>
        <v>2.9040909090909093</v>
      </c>
      <c r="I85" s="4">
        <f>'Sessie 7,8,9'!I51</f>
        <v>15</v>
      </c>
      <c r="J85" s="152">
        <f>'Sessie 7,8,9'!J51</f>
        <v>45.714285714285715</v>
      </c>
    </row>
    <row r="86" spans="1:10" ht="12.75">
      <c r="A86" s="17">
        <v>6</v>
      </c>
      <c r="B86" s="68" t="str">
        <f>B83</f>
        <v>Eelen Bryan</v>
      </c>
      <c r="C86" s="71">
        <f>C83</f>
        <v>70</v>
      </c>
      <c r="D86" s="73" t="str">
        <f>'Sessie 10,11,12'!B41</f>
        <v>Glissenaar Silvy</v>
      </c>
      <c r="E86" s="8">
        <f>'Sessie 10,11,12'!E40</f>
        <v>2</v>
      </c>
      <c r="F86" s="8">
        <f>'Sessie 10,11,12'!F40</f>
        <v>70</v>
      </c>
      <c r="G86" s="8">
        <f>'Sessie 10,11,12'!G40</f>
        <v>17</v>
      </c>
      <c r="H86" s="10">
        <f>'Sessie 10,11,12'!H40</f>
        <v>4.112647058823529</v>
      </c>
      <c r="I86" s="8">
        <f>'Sessie 10,11,12'!I40</f>
        <v>35</v>
      </c>
      <c r="J86" s="57">
        <f>'Sessie 10,11,12'!J40</f>
        <v>100</v>
      </c>
    </row>
    <row r="87" spans="1:10" ht="12.75">
      <c r="A87" s="285" t="s">
        <v>235</v>
      </c>
      <c r="B87" s="255"/>
      <c r="C87" s="255"/>
      <c r="D87" s="256"/>
      <c r="E87" s="110">
        <f>SUM(E83:E86)</f>
        <v>6</v>
      </c>
      <c r="F87" s="110">
        <f>SUM(F83:F86)</f>
        <v>242</v>
      </c>
      <c r="G87" s="110">
        <f>SUM(G83:G86)</f>
        <v>64</v>
      </c>
      <c r="H87" s="111">
        <f>F87/G87-0.005</f>
        <v>3.77625</v>
      </c>
      <c r="I87" s="110">
        <f>MAX(I83:I86)</f>
        <v>35</v>
      </c>
      <c r="J87" s="7">
        <f>SUM(J83:J86)</f>
        <v>345.7142857142857</v>
      </c>
    </row>
    <row r="88" spans="2:4" ht="6.75" customHeight="1">
      <c r="B88" s="55"/>
      <c r="C88" s="55"/>
      <c r="D88" s="74"/>
    </row>
    <row r="89" spans="1:10" ht="12.75">
      <c r="A89" s="61"/>
      <c r="B89" s="58" t="s">
        <v>34</v>
      </c>
      <c r="C89" s="58" t="s">
        <v>38</v>
      </c>
      <c r="D89" s="20" t="s">
        <v>0</v>
      </c>
      <c r="E89" s="12" t="s">
        <v>12</v>
      </c>
      <c r="F89" s="12" t="s">
        <v>1</v>
      </c>
      <c r="G89" s="12" t="s">
        <v>2</v>
      </c>
      <c r="H89" s="12" t="s">
        <v>3</v>
      </c>
      <c r="I89" s="12" t="s">
        <v>4</v>
      </c>
      <c r="J89" s="13" t="s">
        <v>30</v>
      </c>
    </row>
    <row r="90" spans="1:10" ht="12.75">
      <c r="A90" s="62" t="s">
        <v>33</v>
      </c>
      <c r="B90" s="59" t="s">
        <v>35</v>
      </c>
      <c r="C90" s="59" t="s">
        <v>39</v>
      </c>
      <c r="D90" s="21" t="s">
        <v>6</v>
      </c>
      <c r="E90" s="15" t="s">
        <v>13</v>
      </c>
      <c r="F90" s="15" t="s">
        <v>1</v>
      </c>
      <c r="G90" s="15" t="s">
        <v>9</v>
      </c>
      <c r="H90" s="15" t="s">
        <v>5</v>
      </c>
      <c r="I90" s="15" t="s">
        <v>14</v>
      </c>
      <c r="J90" s="16" t="s">
        <v>31</v>
      </c>
    </row>
    <row r="91" spans="1:10" ht="12.75">
      <c r="A91" s="63"/>
      <c r="B91" s="60" t="s">
        <v>36</v>
      </c>
      <c r="C91" s="60" t="s">
        <v>40</v>
      </c>
      <c r="D91" s="22" t="s">
        <v>7</v>
      </c>
      <c r="E91" s="18" t="s">
        <v>15</v>
      </c>
      <c r="F91" s="18" t="s">
        <v>8</v>
      </c>
      <c r="G91" s="18" t="s">
        <v>97</v>
      </c>
      <c r="H91" s="18" t="s">
        <v>10</v>
      </c>
      <c r="I91" s="18" t="s">
        <v>238</v>
      </c>
      <c r="J91" s="19" t="s">
        <v>32</v>
      </c>
    </row>
    <row r="92" spans="1:10" ht="12.75">
      <c r="A92" s="66">
        <v>7</v>
      </c>
      <c r="B92" s="202" t="s">
        <v>216</v>
      </c>
      <c r="C92" s="203">
        <v>70</v>
      </c>
      <c r="D92" s="72" t="str">
        <f>'Sessie 1,2,3'!B22</f>
        <v>Hoogland Dennis</v>
      </c>
      <c r="E92" s="4">
        <f>'Sessie 1,2,3'!E21</f>
        <v>2</v>
      </c>
      <c r="F92" s="4">
        <f>'Sessie 1,2,3'!F21</f>
        <v>70</v>
      </c>
      <c r="G92" s="4">
        <f>'Sessie 1,2,3'!G21</f>
        <v>14</v>
      </c>
      <c r="H92" s="6">
        <f>'Sessie 1,2,3'!H21</f>
        <v>4.995</v>
      </c>
      <c r="I92" s="4">
        <f>'Sessie 1,2,3'!I21</f>
        <v>23</v>
      </c>
      <c r="J92" s="38">
        <f>'Sessie 1,2,3'!J21</f>
        <v>100</v>
      </c>
    </row>
    <row r="93" spans="1:10" ht="12.75">
      <c r="A93" s="107">
        <v>7</v>
      </c>
      <c r="B93" s="33" t="str">
        <f>B92</f>
        <v>Roest Michael</v>
      </c>
      <c r="C93" s="108">
        <f>C92</f>
        <v>70</v>
      </c>
      <c r="D93" s="109" t="str">
        <f>'Sessie 4,5,6'!B35</f>
        <v>Seibeld Ramon</v>
      </c>
      <c r="E93" s="5">
        <f>'Sessie 4,5,6'!E34</f>
        <v>2</v>
      </c>
      <c r="F93" s="5">
        <f>'Sessie 4,5,6'!F34</f>
        <v>70</v>
      </c>
      <c r="G93" s="5">
        <f>'Sessie 4,5,6'!G34</f>
        <v>19</v>
      </c>
      <c r="H93" s="9">
        <f>'Sessie 4,5,6'!H34</f>
        <v>3.6792105263157895</v>
      </c>
      <c r="I93" s="5">
        <f>'Sessie 4,5,6'!I34</f>
        <v>12</v>
      </c>
      <c r="J93" s="56">
        <f>'Sessie 4,5,6'!J34</f>
        <v>100</v>
      </c>
    </row>
    <row r="94" spans="1:10" ht="12.75">
      <c r="A94" s="106">
        <v>7</v>
      </c>
      <c r="B94" s="69" t="str">
        <f>B92</f>
        <v>Roest Michael</v>
      </c>
      <c r="C94" s="70">
        <f>C92</f>
        <v>70</v>
      </c>
      <c r="D94" s="72" t="str">
        <f>'Sessie 7,8,9'!B25</f>
        <v>Hoogland Dennis</v>
      </c>
      <c r="E94" s="4">
        <f>'Sessie 7,8,9'!E24</f>
        <v>1</v>
      </c>
      <c r="F94" s="4">
        <f>'Sessie 7,8,9'!F24</f>
        <v>70</v>
      </c>
      <c r="G94" s="4">
        <f>'Sessie 7,8,9'!G24</f>
        <v>31</v>
      </c>
      <c r="H94" s="6">
        <f>'Sessie 7,8,9'!H24</f>
        <v>2.2530645161290326</v>
      </c>
      <c r="I94" s="4">
        <f>'Sessie 7,8,9'!I24</f>
        <v>11</v>
      </c>
      <c r="J94" s="152">
        <f>'Sessie 7,8,9'!J24</f>
        <v>100</v>
      </c>
    </row>
    <row r="95" spans="1:10" ht="12.75">
      <c r="A95" s="17">
        <v>7</v>
      </c>
      <c r="B95" s="68" t="str">
        <f>B92</f>
        <v>Roest Michael</v>
      </c>
      <c r="C95" s="71">
        <f>C92</f>
        <v>70</v>
      </c>
      <c r="D95" s="73" t="str">
        <f>'Sessie 10,11,12'!B44</f>
        <v>Seibeld Ramon</v>
      </c>
      <c r="E95" s="8">
        <f>'Sessie 10,11,12'!E43</f>
        <v>2</v>
      </c>
      <c r="F95" s="8">
        <f>'Sessie 10,11,12'!F43</f>
        <v>70</v>
      </c>
      <c r="G95" s="8">
        <f>'Sessie 10,11,12'!G43</f>
        <v>16</v>
      </c>
      <c r="H95" s="10">
        <f>'Sessie 10,11,12'!H43</f>
        <v>4.37</v>
      </c>
      <c r="I95" s="8">
        <f>'Sessie 10,11,12'!I43</f>
        <v>15</v>
      </c>
      <c r="J95" s="57">
        <f>'Sessie 10,11,12'!J43</f>
        <v>100</v>
      </c>
    </row>
    <row r="96" spans="1:10" ht="12.75">
      <c r="A96" s="285" t="s">
        <v>235</v>
      </c>
      <c r="B96" s="255"/>
      <c r="C96" s="255"/>
      <c r="D96" s="256"/>
      <c r="E96" s="110">
        <f>SUM(E92:E95)</f>
        <v>7</v>
      </c>
      <c r="F96" s="110">
        <f>SUM(F92:F95)</f>
        <v>280</v>
      </c>
      <c r="G96" s="110">
        <f>SUM(G92:G95)</f>
        <v>80</v>
      </c>
      <c r="H96" s="111">
        <f>F96/G96-0.005</f>
        <v>3.495</v>
      </c>
      <c r="I96" s="110">
        <f>MAX(I92:I95)</f>
        <v>23</v>
      </c>
      <c r="J96" s="7">
        <f>SUM(J92:J95)</f>
        <v>400</v>
      </c>
    </row>
    <row r="97" spans="2:4" ht="6.75" customHeight="1">
      <c r="B97" s="55"/>
      <c r="C97" s="55"/>
      <c r="D97" s="74"/>
    </row>
    <row r="98" spans="1:10" ht="12.75">
      <c r="A98" s="61"/>
      <c r="B98" s="58" t="s">
        <v>34</v>
      </c>
      <c r="C98" s="58" t="s">
        <v>38</v>
      </c>
      <c r="D98" s="20" t="s">
        <v>0</v>
      </c>
      <c r="E98" s="12" t="s">
        <v>12</v>
      </c>
      <c r="F98" s="12" t="s">
        <v>1</v>
      </c>
      <c r="G98" s="12" t="s">
        <v>2</v>
      </c>
      <c r="H98" s="12" t="s">
        <v>3</v>
      </c>
      <c r="I98" s="12" t="s">
        <v>4</v>
      </c>
      <c r="J98" s="13" t="s">
        <v>30</v>
      </c>
    </row>
    <row r="99" spans="1:10" ht="12.75">
      <c r="A99" s="62" t="s">
        <v>33</v>
      </c>
      <c r="B99" s="59" t="s">
        <v>35</v>
      </c>
      <c r="C99" s="59" t="s">
        <v>39</v>
      </c>
      <c r="D99" s="21" t="s">
        <v>6</v>
      </c>
      <c r="E99" s="15" t="s">
        <v>13</v>
      </c>
      <c r="F99" s="15" t="s">
        <v>1</v>
      </c>
      <c r="G99" s="15" t="s">
        <v>9</v>
      </c>
      <c r="H99" s="15" t="s">
        <v>5</v>
      </c>
      <c r="I99" s="15" t="s">
        <v>14</v>
      </c>
      <c r="J99" s="16" t="s">
        <v>31</v>
      </c>
    </row>
    <row r="100" spans="1:10" ht="12.75">
      <c r="A100" s="63"/>
      <c r="B100" s="60" t="s">
        <v>36</v>
      </c>
      <c r="C100" s="60" t="s">
        <v>40</v>
      </c>
      <c r="D100" s="22" t="s">
        <v>7</v>
      </c>
      <c r="E100" s="18" t="s">
        <v>15</v>
      </c>
      <c r="F100" s="18" t="s">
        <v>8</v>
      </c>
      <c r="G100" s="18" t="s">
        <v>97</v>
      </c>
      <c r="H100" s="18" t="s">
        <v>10</v>
      </c>
      <c r="I100" s="18" t="s">
        <v>238</v>
      </c>
      <c r="J100" s="19" t="s">
        <v>32</v>
      </c>
    </row>
    <row r="101" spans="1:10" ht="12.75">
      <c r="A101" s="66">
        <v>8</v>
      </c>
      <c r="B101" s="202" t="s">
        <v>217</v>
      </c>
      <c r="C101" s="203">
        <v>65</v>
      </c>
      <c r="D101" s="72" t="str">
        <f>'Sessie 1,2,3'!B19</f>
        <v>Schramm Anika</v>
      </c>
      <c r="E101" s="4">
        <f>'Sessie 1,2,3'!E18</f>
        <v>0</v>
      </c>
      <c r="F101" s="4">
        <f>'Sessie 1,2,3'!F18</f>
        <v>54</v>
      </c>
      <c r="G101" s="4">
        <f>'Sessie 1,2,3'!G18</f>
        <v>18</v>
      </c>
      <c r="H101" s="6">
        <f>'Sessie 1,2,3'!H18</f>
        <v>2.995</v>
      </c>
      <c r="I101" s="4">
        <f>'Sessie 1,2,3'!I18</f>
        <v>15</v>
      </c>
      <c r="J101" s="38">
        <f>'Sessie 1,2,3'!J18</f>
        <v>83.07692307692308</v>
      </c>
    </row>
    <row r="102" spans="1:10" ht="12.75">
      <c r="A102" s="107">
        <v>8</v>
      </c>
      <c r="B102" s="33" t="str">
        <f>B101</f>
        <v>Van Hoeck Tim</v>
      </c>
      <c r="C102" s="108">
        <f>C101</f>
        <v>65</v>
      </c>
      <c r="D102" s="109" t="str">
        <f>'Sessie 1,2,3'!B54</f>
        <v>Marriott Bradley</v>
      </c>
      <c r="E102" s="5">
        <f>'Sessie 1,2,3'!E53</f>
        <v>2</v>
      </c>
      <c r="F102" s="5">
        <f>'Sessie 1,2,3'!F53</f>
        <v>65</v>
      </c>
      <c r="G102" s="5">
        <f>'Sessie 1,2,3'!G53</f>
        <v>23</v>
      </c>
      <c r="H102" s="9">
        <f>'Sessie 1,2,3'!H53</f>
        <v>2.8210869565217394</v>
      </c>
      <c r="I102" s="5">
        <f>'Sessie 1,2,3'!I53</f>
        <v>11</v>
      </c>
      <c r="J102" s="56">
        <f>'Sessie 1,2,3'!J53</f>
        <v>100</v>
      </c>
    </row>
    <row r="103" spans="1:10" ht="12.75">
      <c r="A103" s="106">
        <v>8</v>
      </c>
      <c r="B103" s="69" t="str">
        <f>B101</f>
        <v>Van Hoeck Tim</v>
      </c>
      <c r="C103" s="70">
        <f>C101</f>
        <v>65</v>
      </c>
      <c r="D103" s="72" t="str">
        <f>'Sessie 7,8,9'!B28</f>
        <v>Schramm Anika</v>
      </c>
      <c r="E103" s="4">
        <f>'Sessie 7,8,9'!E27</f>
        <v>2</v>
      </c>
      <c r="F103" s="4">
        <f>'Sessie 7,8,9'!F27</f>
        <v>65</v>
      </c>
      <c r="G103" s="4">
        <f>'Sessie 7,8,9'!G27</f>
        <v>27</v>
      </c>
      <c r="H103" s="6">
        <f>'Sessie 7,8,9'!H27</f>
        <v>2.4024074074074075</v>
      </c>
      <c r="I103" s="4">
        <f>'Sessie 7,8,9'!I27</f>
        <v>16</v>
      </c>
      <c r="J103" s="152">
        <f>'Sessie 7,8,9'!J27</f>
        <v>100</v>
      </c>
    </row>
    <row r="104" spans="1:10" ht="12.75">
      <c r="A104" s="17">
        <v>8</v>
      </c>
      <c r="B104" s="68" t="str">
        <f>B101</f>
        <v>Van Hoeck Tim</v>
      </c>
      <c r="C104" s="71">
        <f>C101</f>
        <v>65</v>
      </c>
      <c r="D104" s="73" t="str">
        <f>'Sessie 7,8,9'!B57</f>
        <v>Marriott Bradley</v>
      </c>
      <c r="E104" s="8">
        <f>'Sessie 7,8,9'!E56</f>
        <v>2</v>
      </c>
      <c r="F104" s="8">
        <f>'Sessie 7,8,9'!F56</f>
        <v>65</v>
      </c>
      <c r="G104" s="8">
        <f>'Sessie 7,8,9'!G56</f>
        <v>17</v>
      </c>
      <c r="H104" s="10">
        <f>'Sessie 7,8,9'!H56</f>
        <v>3.818529411764706</v>
      </c>
      <c r="I104" s="8">
        <f>'Sessie 7,8,9'!I56</f>
        <v>17</v>
      </c>
      <c r="J104" s="57">
        <f>'Sessie 7,8,9'!J56</f>
        <v>100</v>
      </c>
    </row>
    <row r="105" spans="1:10" ht="12.75">
      <c r="A105" s="285" t="s">
        <v>235</v>
      </c>
      <c r="B105" s="255"/>
      <c r="C105" s="255"/>
      <c r="D105" s="256"/>
      <c r="E105" s="110">
        <f>SUM(E101:E104)</f>
        <v>6</v>
      </c>
      <c r="F105" s="110">
        <f>SUM(F101:F104)</f>
        <v>249</v>
      </c>
      <c r="G105" s="110">
        <f>SUM(G101:G104)</f>
        <v>85</v>
      </c>
      <c r="H105" s="111">
        <f>F105/G105-0.005</f>
        <v>2.9244117647058823</v>
      </c>
      <c r="I105" s="110">
        <f>MAX(I101:I104)</f>
        <v>17</v>
      </c>
      <c r="J105" s="7">
        <f>SUM(J101:J104)</f>
        <v>383.0769230769231</v>
      </c>
    </row>
    <row r="106" spans="2:4" ht="6.75" customHeight="1">
      <c r="B106" s="55"/>
      <c r="C106" s="55"/>
      <c r="D106" s="74"/>
    </row>
    <row r="107" spans="2:4" ht="5.25" customHeight="1">
      <c r="B107" s="55"/>
      <c r="C107" s="55"/>
      <c r="D107" s="74"/>
    </row>
    <row r="108" ht="12.75">
      <c r="A108" s="64"/>
    </row>
    <row r="109" spans="1:10" ht="15.75">
      <c r="A109" s="288" t="s">
        <v>194</v>
      </c>
      <c r="B109" s="263"/>
      <c r="C109" s="263"/>
      <c r="D109" s="263"/>
      <c r="E109" s="263"/>
      <c r="F109" s="263"/>
      <c r="G109" s="263"/>
      <c r="H109" s="263"/>
      <c r="I109" s="263"/>
      <c r="J109" s="261"/>
    </row>
    <row r="110" spans="1:10" ht="12.75">
      <c r="A110" s="61"/>
      <c r="B110" s="291" t="s">
        <v>34</v>
      </c>
      <c r="C110" s="292"/>
      <c r="D110" s="20" t="s">
        <v>43</v>
      </c>
      <c r="E110" s="12" t="s">
        <v>12</v>
      </c>
      <c r="F110" s="12" t="s">
        <v>1</v>
      </c>
      <c r="G110" s="12" t="s">
        <v>2</v>
      </c>
      <c r="H110" s="12" t="s">
        <v>3</v>
      </c>
      <c r="I110" s="12" t="s">
        <v>4</v>
      </c>
      <c r="J110" s="13" t="s">
        <v>30</v>
      </c>
    </row>
    <row r="111" spans="1:10" ht="12.75">
      <c r="A111" s="62" t="s">
        <v>33</v>
      </c>
      <c r="B111" s="293" t="s">
        <v>35</v>
      </c>
      <c r="C111" s="294"/>
      <c r="D111" s="21" t="s">
        <v>45</v>
      </c>
      <c r="E111" s="15" t="s">
        <v>13</v>
      </c>
      <c r="F111" s="15" t="s">
        <v>1</v>
      </c>
      <c r="G111" s="15" t="s">
        <v>9</v>
      </c>
      <c r="H111" s="15" t="s">
        <v>5</v>
      </c>
      <c r="I111" s="15" t="s">
        <v>14</v>
      </c>
      <c r="J111" s="16" t="s">
        <v>31</v>
      </c>
    </row>
    <row r="112" spans="1:10" ht="12.75">
      <c r="A112" s="63"/>
      <c r="B112" s="295" t="s">
        <v>36</v>
      </c>
      <c r="C112" s="296"/>
      <c r="D112" s="22" t="s">
        <v>44</v>
      </c>
      <c r="E112" s="18" t="s">
        <v>15</v>
      </c>
      <c r="F112" s="18" t="s">
        <v>8</v>
      </c>
      <c r="G112" s="18" t="s">
        <v>97</v>
      </c>
      <c r="H112" s="18" t="s">
        <v>10</v>
      </c>
      <c r="I112" s="18" t="s">
        <v>238</v>
      </c>
      <c r="J112" s="19" t="s">
        <v>32</v>
      </c>
    </row>
    <row r="113" spans="1:10" ht="12.75">
      <c r="A113" s="66">
        <v>1</v>
      </c>
      <c r="B113" s="297" t="str">
        <f>B20</f>
        <v>Van Hees Stef</v>
      </c>
      <c r="C113" s="298"/>
      <c r="D113" s="125">
        <f>C20</f>
        <v>200</v>
      </c>
      <c r="E113" s="4">
        <f aca="true" t="shared" si="0" ref="E113:J113">E24</f>
        <v>5</v>
      </c>
      <c r="F113" s="4">
        <f t="shared" si="0"/>
        <v>689</v>
      </c>
      <c r="G113" s="4">
        <f t="shared" si="0"/>
        <v>61</v>
      </c>
      <c r="H113" s="6">
        <f t="shared" si="0"/>
        <v>11.290081967213114</v>
      </c>
      <c r="I113" s="4">
        <f t="shared" si="0"/>
        <v>70</v>
      </c>
      <c r="J113" s="38">
        <f t="shared" si="0"/>
        <v>344.5</v>
      </c>
    </row>
    <row r="114" spans="1:10" ht="12.75">
      <c r="A114" s="107">
        <v>2</v>
      </c>
      <c r="B114" s="286" t="str">
        <f>B29</f>
        <v>Dieu Gérôme</v>
      </c>
      <c r="C114" s="287"/>
      <c r="D114" s="126">
        <f>C29</f>
        <v>160</v>
      </c>
      <c r="E114" s="5">
        <f aca="true" t="shared" si="1" ref="E114:J114">E33</f>
        <v>4</v>
      </c>
      <c r="F114" s="5">
        <f t="shared" si="1"/>
        <v>560</v>
      </c>
      <c r="G114" s="5">
        <f t="shared" si="1"/>
        <v>49</v>
      </c>
      <c r="H114" s="9">
        <f t="shared" si="1"/>
        <v>11.423571428571428</v>
      </c>
      <c r="I114" s="5">
        <f t="shared" si="1"/>
        <v>74</v>
      </c>
      <c r="J114" s="56">
        <f t="shared" si="1"/>
        <v>350</v>
      </c>
    </row>
    <row r="115" spans="1:10" ht="12.75">
      <c r="A115" s="106">
        <v>3</v>
      </c>
      <c r="B115" s="286" t="str">
        <f>B38</f>
        <v>Wittemans Dimitri</v>
      </c>
      <c r="C115" s="287"/>
      <c r="D115" s="125">
        <f>C38</f>
        <v>150</v>
      </c>
      <c r="E115" s="4">
        <f aca="true" t="shared" si="2" ref="E115:J115">E42</f>
        <v>8</v>
      </c>
      <c r="F115" s="4">
        <f t="shared" si="2"/>
        <v>600</v>
      </c>
      <c r="G115" s="4">
        <f t="shared" si="2"/>
        <v>80</v>
      </c>
      <c r="H115" s="6">
        <f t="shared" si="2"/>
        <v>7.495</v>
      </c>
      <c r="I115" s="4">
        <f t="shared" si="2"/>
        <v>34</v>
      </c>
      <c r="J115" s="152">
        <f t="shared" si="2"/>
        <v>400</v>
      </c>
    </row>
    <row r="116" spans="1:10" ht="12.75">
      <c r="A116" s="107">
        <v>4</v>
      </c>
      <c r="B116" s="286" t="str">
        <f>B47</f>
        <v>Dresselaers Geoffrey</v>
      </c>
      <c r="C116" s="287"/>
      <c r="D116" s="126">
        <f>C47</f>
        <v>140</v>
      </c>
      <c r="E116" s="5">
        <f aca="true" t="shared" si="3" ref="E116:J116">E51</f>
        <v>0</v>
      </c>
      <c r="F116" s="5">
        <f t="shared" si="3"/>
        <v>315</v>
      </c>
      <c r="G116" s="5">
        <f t="shared" si="3"/>
        <v>70</v>
      </c>
      <c r="H116" s="9">
        <f t="shared" si="3"/>
        <v>4.495</v>
      </c>
      <c r="I116" s="5">
        <f t="shared" si="3"/>
        <v>24</v>
      </c>
      <c r="J116" s="56">
        <f t="shared" si="3"/>
        <v>225</v>
      </c>
    </row>
    <row r="117" spans="1:10" ht="12.75">
      <c r="A117" s="106">
        <v>5</v>
      </c>
      <c r="B117" s="286" t="str">
        <f>B56</f>
        <v>Godfroid Amalric</v>
      </c>
      <c r="C117" s="287"/>
      <c r="D117" s="125">
        <f>C56</f>
        <v>85</v>
      </c>
      <c r="E117" s="4">
        <f aca="true" t="shared" si="4" ref="E117:J117">E60</f>
        <v>4</v>
      </c>
      <c r="F117" s="4">
        <f t="shared" si="4"/>
        <v>281</v>
      </c>
      <c r="G117" s="4">
        <f t="shared" si="4"/>
        <v>93</v>
      </c>
      <c r="H117" s="6">
        <f t="shared" si="4"/>
        <v>3.016505376344086</v>
      </c>
      <c r="I117" s="4">
        <f t="shared" si="4"/>
        <v>36</v>
      </c>
      <c r="J117" s="152">
        <f t="shared" si="4"/>
        <v>330.5882352941177</v>
      </c>
    </row>
    <row r="118" spans="1:10" ht="12.75">
      <c r="A118" s="107">
        <v>6</v>
      </c>
      <c r="B118" s="286" t="str">
        <f>B83</f>
        <v>Eelen Bryan</v>
      </c>
      <c r="C118" s="287"/>
      <c r="D118" s="126">
        <f>C83</f>
        <v>70</v>
      </c>
      <c r="E118" s="5">
        <f aca="true" t="shared" si="5" ref="E118:J118">E87</f>
        <v>6</v>
      </c>
      <c r="F118" s="5">
        <f t="shared" si="5"/>
        <v>242</v>
      </c>
      <c r="G118" s="5">
        <f t="shared" si="5"/>
        <v>64</v>
      </c>
      <c r="H118" s="9">
        <f t="shared" si="5"/>
        <v>3.77625</v>
      </c>
      <c r="I118" s="5">
        <f t="shared" si="5"/>
        <v>35</v>
      </c>
      <c r="J118" s="56">
        <f t="shared" si="5"/>
        <v>345.7142857142857</v>
      </c>
    </row>
    <row r="119" spans="1:10" ht="12.75">
      <c r="A119" s="106">
        <v>7</v>
      </c>
      <c r="B119" s="286" t="str">
        <f>B92</f>
        <v>Roest Michael</v>
      </c>
      <c r="C119" s="287"/>
      <c r="D119" s="125">
        <f>C92</f>
        <v>70</v>
      </c>
      <c r="E119" s="4">
        <f aca="true" t="shared" si="6" ref="E119:J119">E96</f>
        <v>7</v>
      </c>
      <c r="F119" s="4">
        <f t="shared" si="6"/>
        <v>280</v>
      </c>
      <c r="G119" s="4">
        <f t="shared" si="6"/>
        <v>80</v>
      </c>
      <c r="H119" s="6">
        <f t="shared" si="6"/>
        <v>3.495</v>
      </c>
      <c r="I119" s="4">
        <f t="shared" si="6"/>
        <v>23</v>
      </c>
      <c r="J119" s="152">
        <f t="shared" si="6"/>
        <v>400</v>
      </c>
    </row>
    <row r="120" spans="1:10" ht="12.75">
      <c r="A120" s="17">
        <v>8</v>
      </c>
      <c r="B120" s="289" t="str">
        <f>B101</f>
        <v>Van Hoeck Tim</v>
      </c>
      <c r="C120" s="290"/>
      <c r="D120" s="127">
        <f>C101</f>
        <v>65</v>
      </c>
      <c r="E120" s="8">
        <f aca="true" t="shared" si="7" ref="E120:J120">E105</f>
        <v>6</v>
      </c>
      <c r="F120" s="8">
        <f t="shared" si="7"/>
        <v>249</v>
      </c>
      <c r="G120" s="8">
        <f t="shared" si="7"/>
        <v>85</v>
      </c>
      <c r="H120" s="10">
        <f t="shared" si="7"/>
        <v>2.9244117647058823</v>
      </c>
      <c r="I120" s="8">
        <f t="shared" si="7"/>
        <v>17</v>
      </c>
      <c r="J120" s="57">
        <f t="shared" si="7"/>
        <v>383.0769230769231</v>
      </c>
    </row>
    <row r="121" spans="1:10" ht="12.75">
      <c r="A121" s="285" t="s">
        <v>235</v>
      </c>
      <c r="B121" s="255"/>
      <c r="C121" s="255"/>
      <c r="D121" s="256"/>
      <c r="E121" s="110">
        <f>SUM(E113:E120)</f>
        <v>40</v>
      </c>
      <c r="F121" s="110">
        <f>SUM(F113:F120)</f>
        <v>3216</v>
      </c>
      <c r="G121" s="110">
        <f>SUM(G113:G120)</f>
        <v>582</v>
      </c>
      <c r="H121" s="111">
        <f>F121/G121</f>
        <v>5.525773195876289</v>
      </c>
      <c r="I121" s="110">
        <f>MAX(I113:I120)</f>
        <v>74</v>
      </c>
      <c r="J121" s="7">
        <f>SUM(J113:J120)</f>
        <v>2778.879444085326</v>
      </c>
    </row>
    <row r="122" spans="1:10" s="167" customFormat="1" ht="12.75">
      <c r="A122" s="273" t="s">
        <v>76</v>
      </c>
      <c r="B122" s="274"/>
      <c r="C122" s="274"/>
      <c r="D122" s="274"/>
      <c r="E122" s="274"/>
      <c r="F122" s="275"/>
      <c r="G122" s="275"/>
      <c r="H122" s="279" t="s">
        <v>75</v>
      </c>
      <c r="I122" s="280"/>
      <c r="J122" s="281"/>
    </row>
    <row r="123" spans="1:10" ht="12.75">
      <c r="A123" s="276"/>
      <c r="B123" s="277"/>
      <c r="C123" s="277"/>
      <c r="D123" s="277"/>
      <c r="E123" s="277"/>
      <c r="F123" s="278"/>
      <c r="G123" s="278"/>
      <c r="H123" s="282"/>
      <c r="I123" s="283"/>
      <c r="J123" s="284"/>
    </row>
    <row r="126" spans="1:8" s="29" customFormat="1" ht="12">
      <c r="A126" s="185"/>
      <c r="B126" s="64"/>
      <c r="C126" s="64"/>
      <c r="D126" s="64"/>
      <c r="E126" s="64"/>
      <c r="F126" s="64"/>
      <c r="G126" s="64"/>
      <c r="H126" s="64"/>
    </row>
  </sheetData>
  <sheetProtection/>
  <mergeCells count="37">
    <mergeCell ref="A1:J2"/>
    <mergeCell ref="A3:J4"/>
    <mergeCell ref="A5:J6"/>
    <mergeCell ref="A64:J65"/>
    <mergeCell ref="A24:D24"/>
    <mergeCell ref="A33:D33"/>
    <mergeCell ref="A42:D42"/>
    <mergeCell ref="A51:D51"/>
    <mergeCell ref="A7:B7"/>
    <mergeCell ref="A8:J8"/>
    <mergeCell ref="B120:C120"/>
    <mergeCell ref="B110:C110"/>
    <mergeCell ref="B111:C111"/>
    <mergeCell ref="B112:C112"/>
    <mergeCell ref="B113:C113"/>
    <mergeCell ref="B117:C117"/>
    <mergeCell ref="B116:C116"/>
    <mergeCell ref="A109:J109"/>
    <mergeCell ref="B118:C118"/>
    <mergeCell ref="B119:C119"/>
    <mergeCell ref="A60:D60"/>
    <mergeCell ref="A70:B70"/>
    <mergeCell ref="C70:H70"/>
    <mergeCell ref="A71:J71"/>
    <mergeCell ref="A66:J67"/>
    <mergeCell ref="A68:J69"/>
    <mergeCell ref="B115:C115"/>
    <mergeCell ref="C7:H7"/>
    <mergeCell ref="D12:J14"/>
    <mergeCell ref="A122:G123"/>
    <mergeCell ref="H122:J123"/>
    <mergeCell ref="D75:J77"/>
    <mergeCell ref="A87:D87"/>
    <mergeCell ref="A96:D96"/>
    <mergeCell ref="A105:D105"/>
    <mergeCell ref="A121:D121"/>
    <mergeCell ref="B114:C114"/>
  </mergeCells>
  <printOptions/>
  <pageMargins left="0.1968503937007874" right="0.03937007874015748" top="0.31496062992125984" bottom="0.31496062992125984" header="0.11811023622047245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De Cuyper</dc:creator>
  <cp:keywords/>
  <dc:description/>
  <cp:lastModifiedBy>BSV Velbert</cp:lastModifiedBy>
  <cp:lastPrinted>2013-08-25T09:26:58Z</cp:lastPrinted>
  <dcterms:created xsi:type="dcterms:W3CDTF">1999-02-13T15:37:38Z</dcterms:created>
  <dcterms:modified xsi:type="dcterms:W3CDTF">2013-08-25T13:15:22Z</dcterms:modified>
  <cp:category/>
  <cp:version/>
  <cp:contentType/>
  <cp:contentStatus/>
</cp:coreProperties>
</file>