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<sst xmlns="http://schemas.openxmlformats.org/spreadsheetml/2006/main" count="137" uniqueCount="65">
  <si>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</si>
  <si>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</si>
  <si>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</si>
  <si>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</si>
  <si>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</si>
  <si>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</si>
  <si>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</si>
  <si>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</si>
  <si>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</si>
  <si>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</si>
  <si>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</si>
  <si>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</si>
  <si>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</si>
  <si>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</si>
  <si>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</si>
  <si>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</si>
  <si>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</si>
  <si>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</si>
  <si>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</si>
  <si>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</si>
  <si>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</si>
  <si>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</si>
  <si>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</si>
  <si>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</si>
  <si>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</si>
  <si>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</si>
  <si>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</si>
  <si>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</si>
  <si>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</si>
  <si>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</si>
  <si>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</si>
  <si>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</si>
  <si>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</si>
  <si>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</si>
  <si>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</si>
  <si>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</si>
  <si>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</si>
  <si>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</si>
  <si>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</si>
  <si>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</si>
  <si>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</si>
  <si>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</si>
  <si>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</si>
  <si>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</si>
  <si>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</si>
  <si>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X</t>
  </si>
  <si>
    <t>Bitte alle Gelb markierten Felder ausfüllen</t>
  </si>
  <si>
    <t>(</t>
  </si>
  <si>
    <t>)</t>
  </si>
  <si>
    <t>*</t>
  </si>
  <si>
    <t>, den</t>
  </si>
  <si>
    <t>Runde 4:</t>
  </si>
  <si>
    <t>Runde 5:</t>
  </si>
  <si>
    <t>spielfrei</t>
  </si>
  <si>
    <t>Runde 6:</t>
  </si>
  <si>
    <t>Runde 7:</t>
  </si>
  <si>
    <t>Runde 8:</t>
  </si>
  <si>
    <t>Spieler 1 und 6</t>
  </si>
  <si>
    <t>Spieler 3 und 5</t>
  </si>
  <si>
    <t>Spieler 2 und 4</t>
  </si>
  <si>
    <t>Spieler 1 und 4</t>
  </si>
  <si>
    <t>Spieler 2 und 6</t>
  </si>
  <si>
    <t>Spieler 1 und 2</t>
  </si>
  <si>
    <t>Spieler 3,4,5,6</t>
  </si>
  <si>
    <t>Turniertabelle Einzelmeisterschaft für 6 Spieler Freie Partie, Cadre, Einband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</si>
</sst>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b/>
      <sz val="10.5"/>
      <color indexed="8"/>
      <name val="Arial Black"/>
      <family val="2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2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5" fillId="7" borderId="18" xfId="0" applyFont="1" applyFill="1" applyBorder="1" applyAlignment="1" applyProtection="1">
      <alignment horizontal="center"/>
      <protection/>
    </xf>
    <xf numFmtId="0" fontId="0" fillId="7" borderId="19" xfId="0" applyFont="1" applyFill="1" applyBorder="1" applyAlignment="1" applyProtection="1">
      <alignment/>
      <protection/>
    </xf>
    <xf numFmtId="0" fontId="0" fillId="7" borderId="20" xfId="0" applyFont="1" applyFill="1" applyBorder="1" applyAlignment="1" applyProtection="1">
      <alignment/>
      <protection/>
    </xf>
    <xf numFmtId="0" fontId="0" fillId="7" borderId="2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24" borderId="18" xfId="0" applyFont="1" applyFill="1" applyBorder="1" applyAlignment="1" applyProtection="1">
      <alignment horizontal="left"/>
      <protection locked="0"/>
    </xf>
    <xf numFmtId="0" fontId="6" fillId="24" borderId="22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6" fillId="24" borderId="18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5" fillId="7" borderId="18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6" fillId="7" borderId="23" xfId="0" applyFont="1" applyFill="1" applyBorder="1" applyAlignment="1" applyProtection="1">
      <alignment horizontal="center"/>
      <protection/>
    </xf>
    <xf numFmtId="0" fontId="6" fillId="7" borderId="24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5" fontId="3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2" fontId="5" fillId="7" borderId="18" xfId="0" applyNumberFormat="1" applyFont="1" applyFill="1" applyBorder="1" applyAlignment="1" applyProtection="1">
      <alignment horizontal="center"/>
      <protection/>
    </xf>
    <xf numFmtId="174" fontId="6" fillId="24" borderId="18" xfId="0" applyNumberFormat="1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23" borderId="13" xfId="0" applyFont="1" applyFill="1" applyBorder="1" applyAlignment="1" applyProtection="1">
      <alignment/>
      <protection/>
    </xf>
    <xf numFmtId="0" fontId="8" fillId="23" borderId="0" xfId="0" applyFont="1" applyFill="1" applyBorder="1" applyAlignment="1" applyProtection="1">
      <alignment/>
      <protection/>
    </xf>
    <xf numFmtId="0" fontId="8" fillId="23" borderId="14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23" borderId="15" xfId="0" applyFont="1" applyFill="1" applyBorder="1" applyAlignment="1" applyProtection="1">
      <alignment/>
      <protection/>
    </xf>
    <xf numFmtId="0" fontId="8" fillId="23" borderId="16" xfId="0" applyFont="1" applyFill="1" applyBorder="1" applyAlignment="1" applyProtection="1">
      <alignment/>
      <protection/>
    </xf>
    <xf numFmtId="0" fontId="8" fillId="23" borderId="17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/>
      <protection/>
    </xf>
    <xf numFmtId="2" fontId="9" fillId="0" borderId="16" xfId="0" applyNumberFormat="1" applyFont="1" applyBorder="1" applyAlignment="1" applyProtection="1">
      <alignment/>
      <protection/>
    </xf>
    <xf numFmtId="2" fontId="9" fillId="0" borderId="17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23" borderId="10" xfId="0" applyFont="1" applyFill="1" applyBorder="1" applyAlignment="1" applyProtection="1">
      <alignment/>
      <protection/>
    </xf>
    <xf numFmtId="0" fontId="9" fillId="23" borderId="11" xfId="0" applyFont="1" applyFill="1" applyBorder="1" applyAlignment="1" applyProtection="1">
      <alignment/>
      <protection/>
    </xf>
    <xf numFmtId="0" fontId="9" fillId="23" borderId="12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2" fontId="9" fillId="0" borderId="12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right"/>
      <protection/>
    </xf>
    <xf numFmtId="0" fontId="9" fillId="23" borderId="15" xfId="0" applyFont="1" applyFill="1" applyBorder="1" applyAlignment="1" applyProtection="1">
      <alignment/>
      <protection/>
    </xf>
    <xf numFmtId="0" fontId="9" fillId="23" borderId="16" xfId="0" applyFont="1" applyFill="1" applyBorder="1" applyAlignment="1" applyProtection="1">
      <alignment/>
      <protection/>
    </xf>
    <xf numFmtId="0" fontId="9" fillId="23" borderId="17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1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4" xfId="0" applyNumberFormat="1" applyFont="1" applyBorder="1" applyAlignment="1" applyProtection="1">
      <alignment horizontal="center" vertical="center"/>
      <protection/>
    </xf>
    <xf numFmtId="0" fontId="12" fillId="24" borderId="18" xfId="0" applyNumberFormat="1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173" fontId="12" fillId="0" borderId="16" xfId="0" applyNumberFormat="1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9" fillId="0" borderId="11" xfId="0" applyFont="1" applyBorder="1" applyAlignment="1" applyProtection="1">
      <alignment horizontal="center" textRotation="90"/>
      <protection/>
    </xf>
    <xf numFmtId="0" fontId="9" fillId="0" borderId="12" xfId="0" applyFont="1" applyBorder="1" applyAlignment="1" applyProtection="1">
      <alignment horizontal="center" textRotation="90"/>
      <protection/>
    </xf>
    <xf numFmtId="0" fontId="9" fillId="0" borderId="13" xfId="0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9" fillId="0" borderId="14" xfId="0" applyFont="1" applyBorder="1" applyAlignment="1" applyProtection="1">
      <alignment horizontal="center" textRotation="90"/>
      <protection/>
    </xf>
    <xf numFmtId="0" fontId="9" fillId="0" borderId="15" xfId="0" applyFont="1" applyBorder="1" applyAlignment="1" applyProtection="1">
      <alignment horizontal="center" textRotation="90"/>
      <protection/>
    </xf>
    <xf numFmtId="0" fontId="9" fillId="0" borderId="16" xfId="0" applyFont="1" applyBorder="1" applyAlignment="1" applyProtection="1">
      <alignment horizontal="center" textRotation="90"/>
      <protection/>
    </xf>
    <xf numFmtId="0" fontId="9" fillId="0" borderId="17" xfId="0" applyFont="1" applyBorder="1" applyAlignment="1" applyProtection="1">
      <alignment horizontal="center" textRotation="90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right" textRotation="90"/>
      <protection/>
    </xf>
    <xf numFmtId="0" fontId="9" fillId="0" borderId="0" xfId="0" applyNumberFormat="1" applyFont="1" applyBorder="1" applyAlignment="1" applyProtection="1">
      <alignment horizontal="right" textRotation="90"/>
      <protection/>
    </xf>
    <xf numFmtId="0" fontId="9" fillId="0" borderId="16" xfId="0" applyNumberFormat="1" applyFont="1" applyBorder="1" applyAlignment="1" applyProtection="1">
      <alignment horizontal="right" textRotation="90"/>
      <protection/>
    </xf>
    <xf numFmtId="0" fontId="9" fillId="0" borderId="10" xfId="0" applyNumberFormat="1" applyFont="1" applyBorder="1" applyAlignment="1" applyProtection="1">
      <alignment horizontal="right" textRotation="90"/>
      <protection/>
    </xf>
    <xf numFmtId="0" fontId="9" fillId="0" borderId="13" xfId="0" applyNumberFormat="1" applyFont="1" applyBorder="1" applyAlignment="1" applyProtection="1">
      <alignment horizontal="right" textRotation="90"/>
      <protection/>
    </xf>
    <xf numFmtId="0" fontId="9" fillId="0" borderId="15" xfId="0" applyNumberFormat="1" applyFont="1" applyBorder="1" applyAlignment="1" applyProtection="1">
      <alignment horizontal="right" textRotation="90"/>
      <protection/>
    </xf>
    <xf numFmtId="0" fontId="9" fillId="0" borderId="0" xfId="0" applyFont="1" applyBorder="1" applyAlignment="1" applyProtection="1">
      <alignment horizontal="left"/>
      <protection/>
    </xf>
    <xf numFmtId="0" fontId="40" fillId="0" borderId="15" xfId="0" applyFont="1" applyBorder="1" applyAlignment="1" applyProtection="1">
      <alignment horizontal="center" vertical="top" wrapText="1"/>
      <protection/>
    </xf>
    <xf numFmtId="0" fontId="40" fillId="0" borderId="16" xfId="0" applyFont="1" applyBorder="1" applyAlignment="1" applyProtection="1">
      <alignment horizontal="center" vertical="top" wrapText="1"/>
      <protection/>
    </xf>
    <xf numFmtId="0" fontId="41" fillId="0" borderId="13" xfId="0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Border="1" applyAlignment="1" applyProtection="1">
      <alignment horizontal="right" textRotation="90"/>
      <protection/>
    </xf>
    <xf numFmtId="0" fontId="9" fillId="0" borderId="14" xfId="0" applyNumberFormat="1" applyFont="1" applyBorder="1" applyAlignment="1" applyProtection="1">
      <alignment horizontal="right" textRotation="90"/>
      <protection/>
    </xf>
    <xf numFmtId="0" fontId="9" fillId="0" borderId="17" xfId="0" applyNumberFormat="1" applyFont="1" applyBorder="1" applyAlignment="1" applyProtection="1">
      <alignment horizontal="right" textRotation="90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/>
      <protection/>
    </xf>
    <xf numFmtId="0" fontId="13" fillId="24" borderId="28" xfId="0" applyFont="1" applyFill="1" applyBorder="1" applyAlignment="1" applyProtection="1">
      <alignment horizontal="center"/>
      <protection/>
    </xf>
    <xf numFmtId="0" fontId="13" fillId="24" borderId="29" xfId="0" applyFont="1" applyFill="1" applyBorder="1" applyAlignment="1" applyProtection="1">
      <alignment horizontal="center"/>
      <protection/>
    </xf>
    <xf numFmtId="0" fontId="13" fillId="24" borderId="19" xfId="0" applyFont="1" applyFill="1" applyBorder="1" applyAlignment="1" applyProtection="1">
      <alignment horizontal="center"/>
      <protection/>
    </xf>
    <xf numFmtId="0" fontId="13" fillId="24" borderId="20" xfId="0" applyFont="1" applyFill="1" applyBorder="1" applyAlignment="1" applyProtection="1">
      <alignment horizontal="center"/>
      <protection/>
    </xf>
    <xf numFmtId="0" fontId="13" fillId="24" borderId="2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/>
    </xf>
    <xf numFmtId="0" fontId="13" fillId="7" borderId="22" xfId="0" applyFont="1" applyFill="1" applyBorder="1" applyAlignment="1" applyProtection="1">
      <alignment horizontal="center"/>
      <protection/>
    </xf>
    <xf numFmtId="0" fontId="13" fillId="7" borderId="31" xfId="0" applyFont="1" applyFill="1" applyBorder="1" applyAlignment="1" applyProtection="1">
      <alignment horizontal="center"/>
      <protection/>
    </xf>
    <xf numFmtId="0" fontId="13" fillId="7" borderId="30" xfId="0" applyFont="1" applyFill="1" applyBorder="1" applyAlignment="1" applyProtection="1">
      <alignment horizontal="center"/>
      <protection/>
    </xf>
    <xf numFmtId="0" fontId="18" fillId="7" borderId="27" xfId="0" applyFont="1" applyFill="1" applyBorder="1" applyAlignment="1" applyProtection="1">
      <alignment horizontal="center"/>
      <protection/>
    </xf>
    <xf numFmtId="0" fontId="18" fillId="7" borderId="28" xfId="0" applyFont="1" applyFill="1" applyBorder="1" applyAlignment="1" applyProtection="1">
      <alignment horizontal="center"/>
      <protection/>
    </xf>
    <xf numFmtId="0" fontId="18" fillId="7" borderId="29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zoomScale="75" zoomScaleNormal="75" zoomScalePageLayoutView="50" workbookViewId="0" topLeftCell="A1">
      <selection activeCell="BC13" sqref="BC13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1" width="4.7109375" style="7" customWidth="1"/>
    <col min="32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8" width="5.28125" style="7" bestFit="1" customWidth="1"/>
    <col min="59" max="59" width="6.421875" style="7" bestFit="1" customWidth="1"/>
    <col min="60" max="60" width="8.421875" style="7" bestFit="1" customWidth="1"/>
    <col min="61" max="61" width="3.57421875" style="7" bestFit="1" customWidth="1"/>
    <col min="62" max="62" width="8.28125" style="7" bestFit="1" customWidth="1"/>
    <col min="63" max="63" width="4.28125" style="7" bestFit="1" customWidth="1"/>
    <col min="64" max="64" width="8.140625" style="7" bestFit="1" customWidth="1"/>
    <col min="65" max="65" width="8.28125" style="7" bestFit="1" customWidth="1"/>
    <col min="66" max="66" width="2.140625" style="7" customWidth="1"/>
    <col min="67" max="70" width="5.574218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1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1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0">
        <f>IF(Tabelle2!F7&gt;0,Tabelle2!F7,"")</f>
      </c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157">
        <f>IF(Tabelle2!B7&gt;0,Tabelle2!B7,"")</f>
      </c>
      <c r="I3" s="225" t="s">
        <v>16</v>
      </c>
      <c r="J3" s="225"/>
      <c r="K3" s="225"/>
      <c r="L3" s="225"/>
      <c r="M3" s="225"/>
      <c r="N3" s="225"/>
      <c r="O3" s="11"/>
      <c r="P3" s="199" t="s">
        <v>4</v>
      </c>
      <c r="Q3" s="199"/>
      <c r="R3" s="199"/>
      <c r="S3" s="199"/>
      <c r="T3" s="199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158">
        <f>IF(Tabelle2!B8&gt;0,Tabelle2!B8,"")</f>
      </c>
      <c r="I4" s="225" t="s">
        <v>17</v>
      </c>
      <c r="J4" s="225"/>
      <c r="K4" s="225"/>
      <c r="L4" s="225"/>
      <c r="M4" s="225"/>
      <c r="N4" s="225"/>
      <c r="O4" s="11"/>
      <c r="P4" s="9"/>
      <c r="Q4" s="9"/>
      <c r="R4" s="9"/>
      <c r="S4" s="9"/>
      <c r="T4" s="9"/>
      <c r="U4" s="165">
        <f>IF(Tabelle2!F8&gt;0,Tabelle2!F8,"")</f>
      </c>
      <c r="V4" s="165"/>
      <c r="W4" s="165"/>
      <c r="X4" s="165"/>
      <c r="Y4" s="165"/>
      <c r="Z4" s="165"/>
      <c r="AA4" s="165"/>
      <c r="AB4" s="165"/>
      <c r="AC4" s="165"/>
      <c r="AD4" s="9"/>
      <c r="AE4" s="165">
        <f>IF(Tabelle2!F9&gt;0,Tabelle2!F9,"")</f>
      </c>
      <c r="AF4" s="165"/>
      <c r="AG4" s="165"/>
      <c r="AH4" s="9"/>
      <c r="AI4" s="9"/>
      <c r="AJ4" s="9"/>
      <c r="AK4" s="9"/>
      <c r="AL4" s="9"/>
      <c r="AM4" s="9"/>
      <c r="AN4" s="9"/>
      <c r="AO4" s="200">
        <f>IF(Tabelle2!F10&gt;0,Tabelle2!F10,"")</f>
      </c>
      <c r="AP4" s="200"/>
      <c r="AQ4" s="200"/>
      <c r="AR4" s="200"/>
      <c r="AS4" s="200" t="s">
        <v>14</v>
      </c>
      <c r="AT4" s="200"/>
      <c r="AU4" s="162">
        <f>IF(Tabelle2!G10&gt;0,Tabelle2!G10,"")</f>
      </c>
      <c r="AV4" s="162"/>
      <c r="AW4" s="162"/>
      <c r="AX4" s="197" t="s">
        <v>15</v>
      </c>
      <c r="AY4" s="197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159" t="str">
        <f>IF(Tabelle2!B9&gt;0,Tabelle2!B9,"")</f>
        <v>X</v>
      </c>
      <c r="I5" s="225" t="s">
        <v>18</v>
      </c>
      <c r="J5" s="225"/>
      <c r="K5" s="225"/>
      <c r="L5" s="225"/>
      <c r="M5" s="225"/>
      <c r="N5" s="225"/>
      <c r="O5" s="11"/>
      <c r="P5" s="13"/>
      <c r="Q5" s="210" t="s">
        <v>1</v>
      </c>
      <c r="R5" s="210"/>
      <c r="S5" s="210"/>
      <c r="T5" s="210"/>
      <c r="U5" s="161"/>
      <c r="V5" s="161"/>
      <c r="W5" s="161"/>
      <c r="X5" s="161"/>
      <c r="Y5" s="161"/>
      <c r="Z5" s="161"/>
      <c r="AA5" s="161"/>
      <c r="AB5" s="161"/>
      <c r="AC5" s="161"/>
      <c r="AD5" s="9"/>
      <c r="AE5" s="161"/>
      <c r="AF5" s="161"/>
      <c r="AG5" s="161"/>
      <c r="AH5" s="111" t="s">
        <v>2</v>
      </c>
      <c r="AI5" s="9"/>
      <c r="AJ5" s="9"/>
      <c r="AK5" s="9"/>
      <c r="AL5" s="199" t="s">
        <v>5</v>
      </c>
      <c r="AM5" s="199" t="s">
        <v>5</v>
      </c>
      <c r="AN5" s="199"/>
      <c r="AO5" s="161"/>
      <c r="AP5" s="161"/>
      <c r="AQ5" s="161"/>
      <c r="AR5" s="161"/>
      <c r="AS5" s="161"/>
      <c r="AT5" s="161"/>
      <c r="AU5" s="196"/>
      <c r="AV5" s="196"/>
      <c r="AW5" s="196"/>
      <c r="AX5" s="198"/>
      <c r="AY5" s="198"/>
      <c r="AZ5" s="10"/>
      <c r="BA5" s="6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22" t="str">
        <f>IF(A13&gt;0,A13," ")</f>
        <v> </v>
      </c>
      <c r="G7" s="219" t="str">
        <f>IF(A14&gt;0,A14," ")</f>
        <v> </v>
      </c>
      <c r="H7" s="219"/>
      <c r="I7" s="232" t="str">
        <f>IF(A15&gt;0,A15," ")</f>
        <v> </v>
      </c>
      <c r="J7" s="222" t="str">
        <f>IF(A16&gt;0,A16," ")</f>
        <v> </v>
      </c>
      <c r="K7" s="219" t="str">
        <f>IF(A17&gt;0,A17," ")</f>
        <v> </v>
      </c>
      <c r="L7" s="219"/>
      <c r="M7" s="219" t="str">
        <f>IF(A18&gt;0,A18," ")</f>
        <v> </v>
      </c>
      <c r="N7" s="222" t="str">
        <f>IF(A19&gt;0,A19," ")</f>
        <v> </v>
      </c>
      <c r="O7" s="219" t="str">
        <f>IF(A20&gt;0,A20," ")</f>
        <v> </v>
      </c>
      <c r="P7" s="219"/>
      <c r="Q7" s="232" t="str">
        <f>IF(A21&gt;0,A21," ")</f>
        <v> </v>
      </c>
      <c r="R7" s="222" t="str">
        <f>IF(A22&gt;0,A22," ")</f>
        <v> </v>
      </c>
      <c r="S7" s="219" t="str">
        <f>IF(A23&gt;0,A23," ")</f>
        <v> </v>
      </c>
      <c r="T7" s="219"/>
      <c r="U7" s="219" t="str">
        <f>IF(A24&gt;0,A24," ")</f>
        <v> </v>
      </c>
      <c r="V7" s="222" t="str">
        <f>IF(A25&gt;0,A25," ")</f>
        <v> </v>
      </c>
      <c r="W7" s="219" t="str">
        <f>IF(A26&gt;0,A26," ")</f>
        <v> </v>
      </c>
      <c r="X7" s="219"/>
      <c r="Y7" s="232" t="str">
        <f>IF(A27&gt;0,A27," ")</f>
        <v> </v>
      </c>
      <c r="Z7" s="222" t="str">
        <f>IF(A28&gt;0,A28," ")</f>
        <v> </v>
      </c>
      <c r="AA7" s="219" t="str">
        <f>IF(A29&gt;0,A29," ")</f>
        <v> </v>
      </c>
      <c r="AB7" s="219"/>
      <c r="AC7" s="232" t="str">
        <f>IF(A30&gt;0,A30," ")</f>
        <v> </v>
      </c>
      <c r="AD7" s="178" t="s">
        <v>6</v>
      </c>
      <c r="AE7" s="179"/>
      <c r="AF7" s="177" t="s">
        <v>7</v>
      </c>
      <c r="AG7" s="179"/>
      <c r="AH7" s="177" t="s">
        <v>8</v>
      </c>
      <c r="AI7" s="178"/>
      <c r="AJ7" s="179"/>
      <c r="AK7" s="177" t="s">
        <v>9</v>
      </c>
      <c r="AL7" s="178"/>
      <c r="AM7" s="179"/>
      <c r="AN7" s="177" t="s">
        <v>10</v>
      </c>
      <c r="AO7" s="179"/>
      <c r="AP7" s="177" t="s">
        <v>11</v>
      </c>
      <c r="AQ7" s="178"/>
      <c r="AR7" s="179"/>
      <c r="AS7" s="177" t="s">
        <v>12</v>
      </c>
      <c r="AT7" s="178"/>
      <c r="AU7" s="179"/>
      <c r="AV7" s="168" t="s">
        <v>13</v>
      </c>
      <c r="AW7" s="169"/>
      <c r="AX7" s="169"/>
      <c r="AY7" s="169"/>
      <c r="AZ7" s="170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23"/>
      <c r="G8" s="220"/>
      <c r="H8" s="220"/>
      <c r="I8" s="233"/>
      <c r="J8" s="223"/>
      <c r="K8" s="220"/>
      <c r="L8" s="220"/>
      <c r="M8" s="220"/>
      <c r="N8" s="223"/>
      <c r="O8" s="220"/>
      <c r="P8" s="220"/>
      <c r="Q8" s="233"/>
      <c r="R8" s="223"/>
      <c r="S8" s="220"/>
      <c r="T8" s="220"/>
      <c r="U8" s="220"/>
      <c r="V8" s="223"/>
      <c r="W8" s="220"/>
      <c r="X8" s="220"/>
      <c r="Y8" s="233"/>
      <c r="Z8" s="223"/>
      <c r="AA8" s="220"/>
      <c r="AB8" s="220"/>
      <c r="AC8" s="233"/>
      <c r="AD8" s="181"/>
      <c r="AE8" s="182"/>
      <c r="AF8" s="180"/>
      <c r="AG8" s="182"/>
      <c r="AH8" s="180"/>
      <c r="AI8" s="181"/>
      <c r="AJ8" s="182"/>
      <c r="AK8" s="180"/>
      <c r="AL8" s="181"/>
      <c r="AM8" s="182"/>
      <c r="AN8" s="180"/>
      <c r="AO8" s="182"/>
      <c r="AP8" s="180"/>
      <c r="AQ8" s="181"/>
      <c r="AR8" s="182"/>
      <c r="AS8" s="180"/>
      <c r="AT8" s="181"/>
      <c r="AU8" s="182"/>
      <c r="AV8" s="171"/>
      <c r="AW8" s="172"/>
      <c r="AX8" s="172"/>
      <c r="AY8" s="172"/>
      <c r="AZ8" s="173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5" ht="9.75" customHeight="1">
      <c r="A9" s="20"/>
      <c r="B9" s="21"/>
      <c r="C9" s="21"/>
      <c r="D9" s="21"/>
      <c r="E9" s="21"/>
      <c r="F9" s="223"/>
      <c r="G9" s="220"/>
      <c r="H9" s="220"/>
      <c r="I9" s="233"/>
      <c r="J9" s="223"/>
      <c r="K9" s="220"/>
      <c r="L9" s="220"/>
      <c r="M9" s="220"/>
      <c r="N9" s="223"/>
      <c r="O9" s="220"/>
      <c r="P9" s="220"/>
      <c r="Q9" s="233"/>
      <c r="R9" s="223"/>
      <c r="S9" s="220"/>
      <c r="T9" s="220"/>
      <c r="U9" s="220"/>
      <c r="V9" s="223"/>
      <c r="W9" s="220"/>
      <c r="X9" s="220"/>
      <c r="Y9" s="233"/>
      <c r="Z9" s="223"/>
      <c r="AA9" s="220"/>
      <c r="AB9" s="220"/>
      <c r="AC9" s="233"/>
      <c r="AD9" s="181"/>
      <c r="AE9" s="182"/>
      <c r="AF9" s="180"/>
      <c r="AG9" s="182"/>
      <c r="AH9" s="180"/>
      <c r="AI9" s="181"/>
      <c r="AJ9" s="182"/>
      <c r="AK9" s="180"/>
      <c r="AL9" s="181"/>
      <c r="AM9" s="182"/>
      <c r="AN9" s="180"/>
      <c r="AO9" s="182"/>
      <c r="AP9" s="180"/>
      <c r="AQ9" s="181"/>
      <c r="AR9" s="182"/>
      <c r="AS9" s="180"/>
      <c r="AT9" s="181"/>
      <c r="AU9" s="182"/>
      <c r="AV9" s="171"/>
      <c r="AW9" s="172"/>
      <c r="AX9" s="172"/>
      <c r="AY9" s="172"/>
      <c r="AZ9" s="173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0" spans="1:75" ht="12.75" customHeight="1">
      <c r="A10" s="228"/>
      <c r="B10" s="229"/>
      <c r="C10" s="229"/>
      <c r="D10" s="229"/>
      <c r="E10" s="229"/>
      <c r="F10" s="223"/>
      <c r="G10" s="220"/>
      <c r="H10" s="220"/>
      <c r="I10" s="233"/>
      <c r="J10" s="223"/>
      <c r="K10" s="220"/>
      <c r="L10" s="220"/>
      <c r="M10" s="220"/>
      <c r="N10" s="223"/>
      <c r="O10" s="220"/>
      <c r="P10" s="220"/>
      <c r="Q10" s="233"/>
      <c r="R10" s="223"/>
      <c r="S10" s="220"/>
      <c r="T10" s="220"/>
      <c r="U10" s="220"/>
      <c r="V10" s="223"/>
      <c r="W10" s="220"/>
      <c r="X10" s="220"/>
      <c r="Y10" s="233"/>
      <c r="Z10" s="223"/>
      <c r="AA10" s="220"/>
      <c r="AB10" s="220"/>
      <c r="AC10" s="233"/>
      <c r="AD10" s="181"/>
      <c r="AE10" s="182"/>
      <c r="AF10" s="180"/>
      <c r="AG10" s="182"/>
      <c r="AH10" s="180"/>
      <c r="AI10" s="181"/>
      <c r="AJ10" s="182"/>
      <c r="AK10" s="180"/>
      <c r="AL10" s="181"/>
      <c r="AM10" s="182"/>
      <c r="AN10" s="180"/>
      <c r="AO10" s="182"/>
      <c r="AP10" s="180"/>
      <c r="AQ10" s="181"/>
      <c r="AR10" s="182"/>
      <c r="AS10" s="180"/>
      <c r="AT10" s="181"/>
      <c r="AU10" s="182"/>
      <c r="AV10" s="171"/>
      <c r="AW10" s="172"/>
      <c r="AX10" s="172"/>
      <c r="AY10" s="172"/>
      <c r="AZ10" s="173"/>
      <c r="BA10" s="19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</row>
    <row r="11" spans="1:76" ht="12.75" customHeight="1">
      <c r="A11" s="230"/>
      <c r="B11" s="231"/>
      <c r="C11" s="231"/>
      <c r="D11" s="231"/>
      <c r="E11" s="231"/>
      <c r="F11" s="223"/>
      <c r="G11" s="220"/>
      <c r="H11" s="220"/>
      <c r="I11" s="233"/>
      <c r="J11" s="223"/>
      <c r="K11" s="220"/>
      <c r="L11" s="220"/>
      <c r="M11" s="220"/>
      <c r="N11" s="223"/>
      <c r="O11" s="220"/>
      <c r="P11" s="220"/>
      <c r="Q11" s="233"/>
      <c r="R11" s="223"/>
      <c r="S11" s="220"/>
      <c r="T11" s="220"/>
      <c r="U11" s="220"/>
      <c r="V11" s="223"/>
      <c r="W11" s="220"/>
      <c r="X11" s="220"/>
      <c r="Y11" s="233"/>
      <c r="Z11" s="223"/>
      <c r="AA11" s="220"/>
      <c r="AB11" s="220"/>
      <c r="AC11" s="233"/>
      <c r="AD11" s="181"/>
      <c r="AE11" s="182"/>
      <c r="AF11" s="180"/>
      <c r="AG11" s="182"/>
      <c r="AH11" s="180"/>
      <c r="AI11" s="181"/>
      <c r="AJ11" s="182"/>
      <c r="AK11" s="180"/>
      <c r="AL11" s="181"/>
      <c r="AM11" s="182"/>
      <c r="AN11" s="180"/>
      <c r="AO11" s="182"/>
      <c r="AP11" s="180"/>
      <c r="AQ11" s="181"/>
      <c r="AR11" s="182"/>
      <c r="AS11" s="180"/>
      <c r="AT11" s="181"/>
      <c r="AU11" s="182"/>
      <c r="AV11" s="171"/>
      <c r="AW11" s="172"/>
      <c r="AX11" s="172"/>
      <c r="AY11" s="172"/>
      <c r="AZ11" s="173"/>
      <c r="BA11" s="19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49"/>
      <c r="BX11" s="49"/>
    </row>
    <row r="12" spans="1:76" ht="12.75" customHeight="1">
      <c r="A12" s="226"/>
      <c r="B12" s="227"/>
      <c r="C12" s="227"/>
      <c r="D12" s="227"/>
      <c r="E12" s="227"/>
      <c r="F12" s="224"/>
      <c r="G12" s="221"/>
      <c r="H12" s="221"/>
      <c r="I12" s="234"/>
      <c r="J12" s="224"/>
      <c r="K12" s="221"/>
      <c r="L12" s="221"/>
      <c r="M12" s="221"/>
      <c r="N12" s="224"/>
      <c r="O12" s="221"/>
      <c r="P12" s="221"/>
      <c r="Q12" s="234"/>
      <c r="R12" s="224"/>
      <c r="S12" s="221"/>
      <c r="T12" s="221"/>
      <c r="U12" s="221"/>
      <c r="V12" s="224"/>
      <c r="W12" s="221"/>
      <c r="X12" s="221"/>
      <c r="Y12" s="234"/>
      <c r="Z12" s="224"/>
      <c r="AA12" s="221"/>
      <c r="AB12" s="221"/>
      <c r="AC12" s="234"/>
      <c r="AD12" s="184"/>
      <c r="AE12" s="185"/>
      <c r="AF12" s="183"/>
      <c r="AG12" s="185"/>
      <c r="AH12" s="183"/>
      <c r="AI12" s="184"/>
      <c r="AJ12" s="185"/>
      <c r="AK12" s="183"/>
      <c r="AL12" s="184"/>
      <c r="AM12" s="185"/>
      <c r="AN12" s="183"/>
      <c r="AO12" s="185"/>
      <c r="AP12" s="183"/>
      <c r="AQ12" s="184"/>
      <c r="AR12" s="185"/>
      <c r="AS12" s="183"/>
      <c r="AT12" s="184"/>
      <c r="AU12" s="185"/>
      <c r="AV12" s="174"/>
      <c r="AW12" s="175"/>
      <c r="AX12" s="175"/>
      <c r="AY12" s="175"/>
      <c r="AZ12" s="176"/>
      <c r="BA12" s="61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49"/>
      <c r="BX12" s="49"/>
    </row>
    <row r="13" spans="1:76" ht="19.5" customHeight="1">
      <c r="A13" s="214">
        <f>Tabelle2!K8</f>
        <v>0</v>
      </c>
      <c r="B13" s="215"/>
      <c r="C13" s="215"/>
      <c r="D13" s="215"/>
      <c r="E13" s="216"/>
      <c r="F13" s="121"/>
      <c r="G13" s="122"/>
      <c r="H13" s="122"/>
      <c r="I13" s="123"/>
      <c r="J13" s="206">
        <f>Tabelle2!I38</f>
        <v>0</v>
      </c>
      <c r="K13" s="207"/>
      <c r="L13" s="204">
        <f>Tabelle2!J38</f>
        <v>0</v>
      </c>
      <c r="M13" s="205"/>
      <c r="N13" s="206">
        <f>Tabelle2!I33</f>
        <v>0</v>
      </c>
      <c r="O13" s="207"/>
      <c r="P13" s="204">
        <f>Tabelle2!J33</f>
        <v>0</v>
      </c>
      <c r="Q13" s="205"/>
      <c r="R13" s="206">
        <f>Tabelle2!I29</f>
        <v>0</v>
      </c>
      <c r="S13" s="207"/>
      <c r="T13" s="204">
        <f>Tabelle2!J29</f>
        <v>0</v>
      </c>
      <c r="U13" s="205"/>
      <c r="V13" s="206">
        <f>Tabelle2!I24</f>
        <v>0</v>
      </c>
      <c r="W13" s="207"/>
      <c r="X13" s="241">
        <f>Tabelle2!J24</f>
        <v>0</v>
      </c>
      <c r="Y13" s="242"/>
      <c r="Z13" s="206">
        <f>Tabelle2!I20</f>
        <v>0</v>
      </c>
      <c r="AA13" s="207"/>
      <c r="AB13" s="204">
        <f>Tabelle2!J20</f>
        <v>0</v>
      </c>
      <c r="AC13" s="205"/>
      <c r="AD13" s="124"/>
      <c r="AE13" s="125"/>
      <c r="AF13" s="124"/>
      <c r="AG13" s="125"/>
      <c r="AH13" s="124"/>
      <c r="AI13" s="126"/>
      <c r="AJ13" s="125"/>
      <c r="AK13" s="124"/>
      <c r="AL13" s="126"/>
      <c r="AM13" s="125"/>
      <c r="AN13" s="124"/>
      <c r="AO13" s="125"/>
      <c r="AP13" s="124"/>
      <c r="AQ13" s="126"/>
      <c r="AR13" s="125"/>
      <c r="AS13" s="186" t="e">
        <f>BM14</f>
        <v>#VALUE!</v>
      </c>
      <c r="AT13" s="187"/>
      <c r="AU13" s="188"/>
      <c r="AV13" s="22"/>
      <c r="AW13" s="24"/>
      <c r="AX13" s="24"/>
      <c r="AY13" s="24"/>
      <c r="AZ13" s="23"/>
      <c r="BA13" s="62"/>
      <c r="BB13" s="53">
        <f>IF(K14=C33,2,0)</f>
        <v>0</v>
      </c>
      <c r="BC13" s="53">
        <f>IF(O14=C33,2,0)</f>
        <v>0</v>
      </c>
      <c r="BD13" s="53">
        <f>IF(S14=C33,2,0)</f>
        <v>0</v>
      </c>
      <c r="BE13" s="53">
        <f>IF(W14=C33,2,0)</f>
        <v>0</v>
      </c>
      <c r="BF13" s="53">
        <f>IF(AA14=C33,2,0)</f>
        <v>0</v>
      </c>
      <c r="BG13" s="218" t="s">
        <v>12</v>
      </c>
      <c r="BH13" s="218"/>
      <c r="BI13" s="218"/>
      <c r="BJ13" s="218"/>
      <c r="BK13" s="218"/>
      <c r="BL13" s="218"/>
      <c r="BM13" s="218"/>
      <c r="BN13" s="218"/>
      <c r="BO13" s="218" t="s">
        <v>9</v>
      </c>
      <c r="BP13" s="218"/>
      <c r="BQ13" s="218"/>
      <c r="BR13" s="218"/>
      <c r="BS13" s="218"/>
      <c r="BT13" s="218"/>
      <c r="BU13" s="218"/>
      <c r="BV13" s="53"/>
      <c r="BW13" s="49"/>
      <c r="BX13" s="49"/>
    </row>
    <row r="14" spans="1:76" ht="19.5" customHeight="1">
      <c r="A14" s="235">
        <f>Tabelle2!L8</f>
        <v>0</v>
      </c>
      <c r="B14" s="225"/>
      <c r="C14" s="225"/>
      <c r="D14" s="225"/>
      <c r="E14" s="236"/>
      <c r="F14" s="121"/>
      <c r="G14" s="122"/>
      <c r="H14" s="122"/>
      <c r="I14" s="123"/>
      <c r="J14" s="127"/>
      <c r="K14" s="208">
        <f>IF(J13&gt;F16,C33,IF(J13&lt;F16,S33,IF(AND(J13=F16,J13+F16&gt;0),K33,4)))</f>
        <v>4</v>
      </c>
      <c r="L14" s="208"/>
      <c r="M14" s="128"/>
      <c r="N14" s="127"/>
      <c r="O14" s="208">
        <f>IF(N13&gt;F19,C33,IF(N13&lt;F19,S33,IF(AND(N13=F19,N13+F19&gt;0),K33,4)))</f>
        <v>4</v>
      </c>
      <c r="P14" s="208"/>
      <c r="Q14" s="128"/>
      <c r="R14" s="127"/>
      <c r="S14" s="208">
        <f>IF(R13&gt;F22,C33,IF(R13&lt;F22,S33,IF(AND(R13=F22,R13+F22&gt;0),K33,4)))</f>
        <v>4</v>
      </c>
      <c r="T14" s="208"/>
      <c r="U14" s="128"/>
      <c r="V14" s="127"/>
      <c r="W14" s="208">
        <f>IF(V13&gt;F25,C33,IF(V13&lt;F25,S33,IF(AND(V13=F25,V13+F25&gt;0),K33,4)))</f>
        <v>4</v>
      </c>
      <c r="X14" s="208"/>
      <c r="Y14" s="128"/>
      <c r="Z14" s="129"/>
      <c r="AA14" s="208">
        <f>IF(Z13&gt;F28,C33,IF(Z13&lt;F28,S33,IF(AND(Z13=F28,Z13+F28&gt;0),K33,4)))</f>
        <v>4</v>
      </c>
      <c r="AB14" s="208"/>
      <c r="AC14" s="128"/>
      <c r="AD14" s="171">
        <f>IF(J13+N13+R13+V13+Z13&gt;0,J13+N13+R13+V13+Z13,"")</f>
      </c>
      <c r="AE14" s="173"/>
      <c r="AF14" s="171">
        <f>IF(L13+P13+T13+X13+AB13&gt;0,L13+P13+T13+X13+AB13,"")</f>
      </c>
      <c r="AG14" s="173"/>
      <c r="AH14" s="195">
        <f>IF(AF14="","",TRUNC(AD14/AF14,2))</f>
      </c>
      <c r="AI14" s="163"/>
      <c r="AJ14" s="164"/>
      <c r="AK14" s="195">
        <f>BG15</f>
        <v>0</v>
      </c>
      <c r="AL14" s="163"/>
      <c r="AM14" s="164"/>
      <c r="AN14" s="171">
        <f>IF(AD14="","",MAX(M15,Q15,U15,Y15,AC15))</f>
      </c>
      <c r="AO14" s="173"/>
      <c r="AP14" s="171">
        <f>IF(BB14+BC14+BD14+BE14+BF14+BB13+BC13+BD13+BE13+BF13&gt;=0,BB14+BC14+BD14+BE14+BF14+BB13+BC13+BD13+BE13+BF13,"")</f>
        <v>0</v>
      </c>
      <c r="AQ14" s="172"/>
      <c r="AR14" s="173"/>
      <c r="AS14" s="189"/>
      <c r="AT14" s="190"/>
      <c r="AU14" s="191"/>
      <c r="AV14" s="27"/>
      <c r="AW14" s="25"/>
      <c r="AX14" s="25"/>
      <c r="AY14" s="25"/>
      <c r="AZ14" s="28"/>
      <c r="BA14" s="62"/>
      <c r="BB14" s="53">
        <f>IF(K14=K33,1,0)</f>
        <v>0</v>
      </c>
      <c r="BC14" s="53">
        <f>IF(O14=K33,1,0)</f>
        <v>0</v>
      </c>
      <c r="BD14" s="53">
        <f>IF(S14=K33,1,0)</f>
        <v>0</v>
      </c>
      <c r="BE14" s="53">
        <f>IF(W14=K33,1,0)</f>
        <v>0</v>
      </c>
      <c r="BF14" s="53">
        <f>IF(AA14=K33,1,0)</f>
        <v>0</v>
      </c>
      <c r="BG14" s="53">
        <f>RANK(AP14,AP14:AR29,1)*1000</f>
        <v>1000</v>
      </c>
      <c r="BH14" s="53" t="e">
        <f>RANK(AH14,AH14:AJ29,1)*100</f>
        <v>#VALUE!</v>
      </c>
      <c r="BI14" s="53">
        <f>RANK(AK14,AK14:AM29,1)*10</f>
        <v>10</v>
      </c>
      <c r="BJ14" s="53" t="e">
        <f>RANK(AN14,AN14:AO29,1)*1</f>
        <v>#VALUE!</v>
      </c>
      <c r="BK14" s="53">
        <v>0.6</v>
      </c>
      <c r="BL14" s="53" t="e">
        <f>BG14+BH14+BI14+BJ14+BK14</f>
        <v>#VALUE!</v>
      </c>
      <c r="BM14" s="53" t="e">
        <f>RANK(BL14,BL14:BL29,0)</f>
        <v>#VALUE!</v>
      </c>
      <c r="BN14" s="53"/>
      <c r="BO14" s="103">
        <f>IF(K14&gt;0,J15,"")</f>
      </c>
      <c r="BP14" s="103">
        <f>IF(O14&gt;0,N15,"")</f>
      </c>
      <c r="BQ14" s="103">
        <f>IF(S14&gt;0,R15,"")</f>
      </c>
      <c r="BR14" s="103">
        <f>IF(W14&gt;0,V15,"")</f>
      </c>
      <c r="BS14" s="103">
        <f>IF(AA14&gt;0,Z15,"")</f>
      </c>
      <c r="BT14" s="103">
        <f>MAX(BO14:BS14)</f>
        <v>0</v>
      </c>
      <c r="BU14" s="103">
        <f>IF(BT14&gt;0,BT14,0)</f>
        <v>0</v>
      </c>
      <c r="BV14" s="53"/>
      <c r="BW14" s="49"/>
      <c r="BX14" s="49"/>
    </row>
    <row r="15" spans="1:76" ht="13.5" customHeight="1">
      <c r="A15" s="237"/>
      <c r="B15" s="238"/>
      <c r="C15" s="238"/>
      <c r="D15" s="238"/>
      <c r="E15" s="239"/>
      <c r="F15" s="130"/>
      <c r="G15" s="131"/>
      <c r="H15" s="131"/>
      <c r="I15" s="132"/>
      <c r="J15" s="202">
        <f>IF(J13&gt;0,TRUNC(J13/L13,2),"")</f>
      </c>
      <c r="K15" s="203"/>
      <c r="L15" s="203"/>
      <c r="M15" s="107">
        <f>Tabelle2!K38</f>
        <v>0</v>
      </c>
      <c r="N15" s="202">
        <f>IF(N13&gt;0,TRUNC(N13/P13,2),"")</f>
      </c>
      <c r="O15" s="203"/>
      <c r="P15" s="203"/>
      <c r="Q15" s="119">
        <f>Tabelle2!K33</f>
        <v>0</v>
      </c>
      <c r="R15" s="202">
        <f>IF(R13&gt;0,TRUNC(R13/T13,2),"")</f>
      </c>
      <c r="S15" s="203"/>
      <c r="T15" s="203"/>
      <c r="U15" s="119">
        <f>Tabelle2!K29</f>
        <v>0</v>
      </c>
      <c r="V15" s="202">
        <f>IF(V13&gt;0,TRUNC(V13/X13,2),"")</f>
      </c>
      <c r="W15" s="203"/>
      <c r="X15" s="203"/>
      <c r="Y15" s="119">
        <f>Tabelle2!K24</f>
        <v>0</v>
      </c>
      <c r="Z15" s="202">
        <f>IF(Z13&gt;0,TRUNC(Z13/AB13,2),"")</f>
      </c>
      <c r="AA15" s="203"/>
      <c r="AB15" s="203"/>
      <c r="AC15" s="119">
        <f>Tabelle2!K20</f>
        <v>0</v>
      </c>
      <c r="AD15" s="133"/>
      <c r="AE15" s="134"/>
      <c r="AF15" s="133"/>
      <c r="AG15" s="134"/>
      <c r="AH15" s="135"/>
      <c r="AI15" s="136"/>
      <c r="AJ15" s="137"/>
      <c r="AK15" s="135"/>
      <c r="AL15" s="136"/>
      <c r="AM15" s="137"/>
      <c r="AN15" s="133"/>
      <c r="AO15" s="134"/>
      <c r="AP15" s="133"/>
      <c r="AQ15" s="138"/>
      <c r="AR15" s="134"/>
      <c r="AS15" s="192"/>
      <c r="AT15" s="193"/>
      <c r="AU15" s="194"/>
      <c r="AV15" s="30"/>
      <c r="AW15" s="31"/>
      <c r="AX15" s="31"/>
      <c r="AY15" s="31"/>
      <c r="AZ15" s="32"/>
      <c r="BA15" s="62"/>
      <c r="BB15" s="53">
        <f>IF(J15&gt;=F18,J15,0)</f>
      </c>
      <c r="BC15" s="53">
        <f>IF(N15&gt;=F21,N15,0)</f>
      </c>
      <c r="BD15" s="53">
        <f>IF(R15&gt;=F24,R15,0)</f>
      </c>
      <c r="BE15" s="53">
        <f>IF(V15&gt;=F27,V15,0)</f>
      </c>
      <c r="BF15" s="53">
        <f>IF(Z15&gt;=F30,Z15,0)</f>
      </c>
      <c r="BG15" s="53">
        <f>MAX(BB15:BF15)</f>
        <v>0</v>
      </c>
      <c r="BH15" s="53"/>
      <c r="BI15" s="53"/>
      <c r="BJ15" s="53"/>
      <c r="BK15" s="53"/>
      <c r="BL15" s="53"/>
      <c r="BM15" s="53"/>
      <c r="BN15" s="53"/>
      <c r="BO15" s="103"/>
      <c r="BP15" s="103"/>
      <c r="BQ15" s="103"/>
      <c r="BR15" s="103"/>
      <c r="BS15" s="103"/>
      <c r="BT15" s="103"/>
      <c r="BU15" s="103"/>
      <c r="BV15" s="53"/>
      <c r="BW15" s="49"/>
      <c r="BX15" s="49"/>
    </row>
    <row r="16" spans="1:76" ht="19.5" customHeight="1">
      <c r="A16" s="214">
        <f>Tabelle2!K9</f>
        <v>0</v>
      </c>
      <c r="B16" s="215"/>
      <c r="C16" s="215"/>
      <c r="D16" s="215"/>
      <c r="E16" s="216"/>
      <c r="F16" s="206">
        <f>Tabelle2!M38</f>
        <v>0</v>
      </c>
      <c r="G16" s="207"/>
      <c r="H16" s="204" t="str">
        <f>IF(L13&gt;0,L13," ")</f>
        <v> </v>
      </c>
      <c r="I16" s="205"/>
      <c r="J16" s="139"/>
      <c r="K16" s="140"/>
      <c r="L16" s="140"/>
      <c r="M16" s="141"/>
      <c r="N16" s="206">
        <f>Tabelle2!I26</f>
        <v>0</v>
      </c>
      <c r="O16" s="217"/>
      <c r="P16" s="204">
        <f>Tabelle2!J26</f>
        <v>0</v>
      </c>
      <c r="Q16" s="205"/>
      <c r="R16" s="206">
        <f>Tabelle2!I21</f>
        <v>0</v>
      </c>
      <c r="S16" s="207"/>
      <c r="T16" s="204">
        <f>Tabelle2!J21</f>
        <v>0</v>
      </c>
      <c r="U16" s="205"/>
      <c r="V16" s="206">
        <f>Tabelle2!I17</f>
        <v>0</v>
      </c>
      <c r="W16" s="207"/>
      <c r="X16" s="204">
        <f>Tabelle2!J17</f>
        <v>0</v>
      </c>
      <c r="Y16" s="205"/>
      <c r="Z16" s="206">
        <f>Tabelle2!I30</f>
        <v>0</v>
      </c>
      <c r="AA16" s="207"/>
      <c r="AB16" s="204">
        <f>Tabelle2!J30</f>
        <v>0</v>
      </c>
      <c r="AC16" s="205"/>
      <c r="AD16" s="143"/>
      <c r="AE16" s="144"/>
      <c r="AF16" s="143"/>
      <c r="AG16" s="144"/>
      <c r="AH16" s="145"/>
      <c r="AI16" s="146"/>
      <c r="AJ16" s="147"/>
      <c r="AK16" s="145"/>
      <c r="AL16" s="146"/>
      <c r="AM16" s="147"/>
      <c r="AN16" s="143"/>
      <c r="AO16" s="144"/>
      <c r="AP16" s="143"/>
      <c r="AQ16" s="142"/>
      <c r="AR16" s="144"/>
      <c r="AS16" s="186" t="e">
        <f>BM17</f>
        <v>#VALUE!</v>
      </c>
      <c r="AT16" s="187"/>
      <c r="AU16" s="188"/>
      <c r="AV16" s="22"/>
      <c r="AW16" s="24"/>
      <c r="AX16" s="24"/>
      <c r="AY16" s="24"/>
      <c r="AZ16" s="23"/>
      <c r="BA16" s="62"/>
      <c r="BB16" s="53">
        <f>IF(G17=C33,2,0)</f>
        <v>0</v>
      </c>
      <c r="BC16" s="53">
        <f>IF(O17=C33,2,0)</f>
        <v>0</v>
      </c>
      <c r="BD16" s="53">
        <f>IF(S17=C33,2,0)</f>
        <v>0</v>
      </c>
      <c r="BE16" s="53">
        <f>IF(W17=C33,2,0)</f>
        <v>0</v>
      </c>
      <c r="BF16" s="53">
        <f>IF(AA17=C33,2,0)</f>
        <v>0</v>
      </c>
      <c r="BG16" s="53"/>
      <c r="BH16" s="53"/>
      <c r="BI16" s="53"/>
      <c r="BJ16" s="53"/>
      <c r="BK16" s="53"/>
      <c r="BL16" s="53"/>
      <c r="BM16" s="53"/>
      <c r="BN16" s="53"/>
      <c r="BO16" s="103"/>
      <c r="BP16" s="103"/>
      <c r="BQ16" s="103"/>
      <c r="BR16" s="103"/>
      <c r="BS16" s="103"/>
      <c r="BT16" s="103"/>
      <c r="BU16" s="103"/>
      <c r="BV16" s="53"/>
      <c r="BW16" s="49"/>
      <c r="BX16" s="49"/>
    </row>
    <row r="17" spans="1:76" ht="19.5" customHeight="1">
      <c r="A17" s="235">
        <f>Tabelle2!L9</f>
        <v>0</v>
      </c>
      <c r="B17" s="225"/>
      <c r="C17" s="225"/>
      <c r="D17" s="225"/>
      <c r="E17" s="236"/>
      <c r="F17" s="148"/>
      <c r="G17" s="208">
        <f>IF(F16&gt;J13,C33,IF(F16&lt;J13,S33,IF(AND(F16=J13,F16+J13&gt;0),K33,4)))</f>
        <v>4</v>
      </c>
      <c r="H17" s="208"/>
      <c r="I17" s="149"/>
      <c r="J17" s="121"/>
      <c r="K17" s="122"/>
      <c r="L17" s="122"/>
      <c r="M17" s="123"/>
      <c r="N17" s="127"/>
      <c r="O17" s="208">
        <f>IF(N16&gt;J19,C33,IF(N16&lt;J19,S33,IF(AND(N16=J19,N16+J19&gt;0),K33,4)))</f>
        <v>4</v>
      </c>
      <c r="P17" s="208"/>
      <c r="Q17" s="128"/>
      <c r="R17" s="127"/>
      <c r="S17" s="208">
        <f>IF(R16&gt;J22,C33,IF(R16&lt;J22,S33,IF(AND(R16=J22,R16+J22&gt;0),K33,4)))</f>
        <v>4</v>
      </c>
      <c r="T17" s="208"/>
      <c r="U17" s="128"/>
      <c r="V17" s="127"/>
      <c r="W17" s="208">
        <f>IF(V16&gt;J25,C33,IF(V16&lt;J25,S33,IF(AND(V16=J25,V16+J25&gt;0),K33,4)))</f>
        <v>4</v>
      </c>
      <c r="X17" s="208"/>
      <c r="Y17" s="128"/>
      <c r="Z17" s="129"/>
      <c r="AA17" s="208">
        <f>IF(Z16&gt;J28,C33,IF(Z16&lt;J28,S33,IF(AND(Z16=J28,Z16+J28&gt;0),K33,4)))</f>
        <v>4</v>
      </c>
      <c r="AB17" s="208"/>
      <c r="AC17" s="128"/>
      <c r="AD17" s="171">
        <f>IF(Z16+N16+R16+V16+F16&gt;0,Z16+N16+R16+V16+F16,"")</f>
      </c>
      <c r="AE17" s="173"/>
      <c r="AF17" s="171">
        <f>IF(L13+P16+T16+X16+AB16&gt;0,L13+P16+T16+X16+AB16,"")</f>
      </c>
      <c r="AG17" s="173"/>
      <c r="AH17" s="195">
        <f>IF(AF17="","",TRUNC(AD17/AF17,2))</f>
      </c>
      <c r="AI17" s="163"/>
      <c r="AJ17" s="164"/>
      <c r="AK17" s="195">
        <f>BG18</f>
        <v>0</v>
      </c>
      <c r="AL17" s="163"/>
      <c r="AM17" s="164"/>
      <c r="AN17" s="171">
        <f>IF(AD17="","",MAX(Y18,Q18,I18,U18,AC18))</f>
      </c>
      <c r="AO17" s="173"/>
      <c r="AP17" s="171">
        <f>IF(BB17+BC17+BD17+BE17+BF17+BB16+BC16+BD16+BE16+BF16&gt;=0,BB17+BC17+BD17+BE17+BF17+BB16+BC16+BD16+BE16+BF16,"")</f>
        <v>0</v>
      </c>
      <c r="AQ17" s="172"/>
      <c r="AR17" s="173"/>
      <c r="AS17" s="189"/>
      <c r="AT17" s="190"/>
      <c r="AU17" s="191"/>
      <c r="AV17" s="27"/>
      <c r="AW17" s="25"/>
      <c r="AX17" s="25"/>
      <c r="AY17" s="25"/>
      <c r="AZ17" s="28"/>
      <c r="BA17" s="62"/>
      <c r="BB17" s="53">
        <f>IF(G17=K33,1,0)</f>
        <v>0</v>
      </c>
      <c r="BC17" s="53">
        <f>IF(O17=K33,1,0)</f>
        <v>0</v>
      </c>
      <c r="BD17" s="53">
        <f>IF(S17=K33,1,0)</f>
        <v>0</v>
      </c>
      <c r="BE17" s="53">
        <f>IF(W17=K33,1,0)</f>
        <v>0</v>
      </c>
      <c r="BF17" s="53">
        <f>IF(AA17=K33,1,0)</f>
        <v>0</v>
      </c>
      <c r="BG17" s="53">
        <f>RANK(AP17,AP14:AR29,1)*1000</f>
        <v>1000</v>
      </c>
      <c r="BH17" s="53" t="e">
        <f>RANK(AH17,AH14:AJ29,1)*100</f>
        <v>#VALUE!</v>
      </c>
      <c r="BI17" s="53">
        <f>RANK(AK17,AK14:AM29,1)*10</f>
        <v>10</v>
      </c>
      <c r="BJ17" s="53" t="e">
        <f>RANK(AN17,AN14:AO29,1)*1</f>
        <v>#VALUE!</v>
      </c>
      <c r="BK17" s="53">
        <v>0.5</v>
      </c>
      <c r="BL17" s="53" t="e">
        <f>BG17+BH17+BI17+BJ17+BK17</f>
        <v>#VALUE!</v>
      </c>
      <c r="BM17" s="53" t="e">
        <f>RANK(BL17,BL14:BL29,0)</f>
        <v>#VALUE!</v>
      </c>
      <c r="BN17" s="53"/>
      <c r="BO17" s="103">
        <f>IF(G17&gt;0,F18,"")</f>
      </c>
      <c r="BP17" s="103">
        <f>IF(O17&gt;0,N18,"")</f>
      </c>
      <c r="BQ17" s="103">
        <f>IF(S17&gt;0,R18,"")</f>
      </c>
      <c r="BR17" s="103">
        <f>IF(W17&gt;0,V18,"")</f>
      </c>
      <c r="BS17" s="103">
        <f>IF(AA17&gt;0,Z18,"")</f>
      </c>
      <c r="BT17" s="103">
        <f>MAX(BO17:BS17)</f>
        <v>0</v>
      </c>
      <c r="BU17" s="103">
        <f>IF(BT17&gt;0,BT17,0)</f>
        <v>0</v>
      </c>
      <c r="BV17" s="53"/>
      <c r="BW17" s="49"/>
      <c r="BX17" s="49"/>
    </row>
    <row r="18" spans="1:76" ht="13.5" customHeight="1">
      <c r="A18" s="237"/>
      <c r="B18" s="238"/>
      <c r="C18" s="238"/>
      <c r="D18" s="238"/>
      <c r="E18" s="239"/>
      <c r="F18" s="202">
        <f>IF(F16&gt;0,TRUNC(F16/H16,2),"")</f>
      </c>
      <c r="G18" s="203"/>
      <c r="H18" s="203"/>
      <c r="I18" s="118">
        <f>Tabelle2!O38</f>
        <v>0</v>
      </c>
      <c r="J18" s="150"/>
      <c r="K18" s="151"/>
      <c r="L18" s="151"/>
      <c r="M18" s="152"/>
      <c r="N18" s="202">
        <f>IF(N16&gt;0,TRUNC(N16/P16,2),"")</f>
      </c>
      <c r="O18" s="203"/>
      <c r="P18" s="203"/>
      <c r="Q18" s="119">
        <f>Tabelle2!K26</f>
        <v>0</v>
      </c>
      <c r="R18" s="202">
        <f>IF(R16&gt;0,TRUNC(R16/T16,2),"")</f>
      </c>
      <c r="S18" s="203"/>
      <c r="T18" s="203"/>
      <c r="U18" s="119">
        <f>Tabelle2!K21</f>
        <v>0</v>
      </c>
      <c r="V18" s="202">
        <f>IF(V16&gt;0,TRUNC(V16/X16,2),"")</f>
      </c>
      <c r="W18" s="203"/>
      <c r="X18" s="203"/>
      <c r="Y18" s="119">
        <f>Tabelle2!K17</f>
        <v>0</v>
      </c>
      <c r="Z18" s="202">
        <f>IF(Z16&gt;0,TRUNC(Z16/AB16,2),"")</f>
      </c>
      <c r="AA18" s="203"/>
      <c r="AB18" s="203"/>
      <c r="AC18" s="119">
        <f>Tabelle2!K30</f>
        <v>0</v>
      </c>
      <c r="AD18" s="133"/>
      <c r="AE18" s="134"/>
      <c r="AF18" s="133"/>
      <c r="AG18" s="134"/>
      <c r="AH18" s="135"/>
      <c r="AI18" s="136"/>
      <c r="AJ18" s="137"/>
      <c r="AK18" s="135"/>
      <c r="AL18" s="136"/>
      <c r="AM18" s="137"/>
      <c r="AN18" s="133"/>
      <c r="AO18" s="134"/>
      <c r="AP18" s="133"/>
      <c r="AQ18" s="138"/>
      <c r="AR18" s="134"/>
      <c r="AS18" s="192"/>
      <c r="AT18" s="193"/>
      <c r="AU18" s="194"/>
      <c r="AV18" s="30"/>
      <c r="AW18" s="31"/>
      <c r="AX18" s="31"/>
      <c r="AY18" s="31"/>
      <c r="AZ18" s="32"/>
      <c r="BA18" s="62"/>
      <c r="BB18" s="53">
        <f>IF(F18&gt;=J15,F18,0)</f>
      </c>
      <c r="BC18" s="53">
        <f>IF(N18&gt;=J21,N18,0)</f>
      </c>
      <c r="BD18" s="53">
        <f>IF(R18&gt;=J24,R18,0)</f>
      </c>
      <c r="BE18" s="53">
        <f>IF(V18&gt;=J27,V18,0)</f>
      </c>
      <c r="BF18" s="53">
        <f>IF(Z18&gt;=J30,Z18,0)</f>
      </c>
      <c r="BG18" s="53">
        <f>MAX(BB18:BF18)</f>
        <v>0</v>
      </c>
      <c r="BH18" s="53"/>
      <c r="BI18" s="53"/>
      <c r="BJ18" s="53"/>
      <c r="BK18" s="53"/>
      <c r="BL18" s="53"/>
      <c r="BM18" s="53"/>
      <c r="BN18" s="53"/>
      <c r="BO18" s="103"/>
      <c r="BP18" s="103"/>
      <c r="BQ18" s="103"/>
      <c r="BR18" s="103"/>
      <c r="BS18" s="103"/>
      <c r="BT18" s="103"/>
      <c r="BU18" s="103"/>
      <c r="BV18" s="53"/>
      <c r="BW18" s="49"/>
      <c r="BX18" s="49"/>
    </row>
    <row r="19" spans="1:76" ht="19.5" customHeight="1">
      <c r="A19" s="214">
        <f>Tabelle2!K10</f>
        <v>0</v>
      </c>
      <c r="B19" s="215"/>
      <c r="C19" s="215"/>
      <c r="D19" s="215"/>
      <c r="E19" s="216"/>
      <c r="F19" s="206">
        <f>Tabelle2!M33</f>
        <v>0</v>
      </c>
      <c r="G19" s="207"/>
      <c r="H19" s="204" t="str">
        <f>IF(P13&gt;0,P13," ")</f>
        <v> </v>
      </c>
      <c r="I19" s="205"/>
      <c r="J19" s="206">
        <f>Tabelle2!M26</f>
        <v>0</v>
      </c>
      <c r="K19" s="207"/>
      <c r="L19" s="204" t="str">
        <f>IF(P16&gt;0,P16," ")</f>
        <v> </v>
      </c>
      <c r="M19" s="205"/>
      <c r="N19" s="139"/>
      <c r="O19" s="140"/>
      <c r="P19" s="140"/>
      <c r="Q19" s="141"/>
      <c r="R19" s="206">
        <f>Tabelle2!I18</f>
        <v>0</v>
      </c>
      <c r="S19" s="207"/>
      <c r="T19" s="204">
        <f>Tabelle2!J18</f>
        <v>0</v>
      </c>
      <c r="U19" s="205"/>
      <c r="V19" s="206">
        <f>Tabelle2!I36</f>
        <v>0</v>
      </c>
      <c r="W19" s="207"/>
      <c r="X19" s="204">
        <f>Tabelle2!J36</f>
        <v>0</v>
      </c>
      <c r="Y19" s="205"/>
      <c r="Z19" s="206">
        <f>Tabelle2!I23</f>
        <v>0</v>
      </c>
      <c r="AA19" s="207"/>
      <c r="AB19" s="204">
        <f>Tabelle2!J23</f>
        <v>0</v>
      </c>
      <c r="AC19" s="205"/>
      <c r="AD19" s="143"/>
      <c r="AE19" s="144"/>
      <c r="AF19" s="143"/>
      <c r="AG19" s="144"/>
      <c r="AH19" s="145"/>
      <c r="AI19" s="146"/>
      <c r="AJ19" s="147"/>
      <c r="AK19" s="145"/>
      <c r="AL19" s="146"/>
      <c r="AM19" s="147"/>
      <c r="AN19" s="143"/>
      <c r="AO19" s="144"/>
      <c r="AP19" s="143"/>
      <c r="AQ19" s="142"/>
      <c r="AR19" s="144"/>
      <c r="AS19" s="186" t="e">
        <f>BM20</f>
        <v>#VALUE!</v>
      </c>
      <c r="AT19" s="187"/>
      <c r="AU19" s="188"/>
      <c r="AV19" s="22"/>
      <c r="AW19" s="24"/>
      <c r="AX19" s="24"/>
      <c r="AY19" s="24"/>
      <c r="AZ19" s="23"/>
      <c r="BA19" s="62"/>
      <c r="BB19" s="53">
        <f>IF(G20=C33,2,0)</f>
        <v>0</v>
      </c>
      <c r="BC19" s="53">
        <f>IF(K20=C33,2,0)</f>
        <v>0</v>
      </c>
      <c r="BD19" s="53">
        <f>IF(S20=C33,2,0)</f>
        <v>0</v>
      </c>
      <c r="BE19" s="53">
        <f>IF(W20=C33,2,0)</f>
        <v>0</v>
      </c>
      <c r="BF19" s="53">
        <f>IF(AA20=C33,2,0)</f>
        <v>0</v>
      </c>
      <c r="BG19" s="53"/>
      <c r="BH19" s="53"/>
      <c r="BI19" s="53"/>
      <c r="BJ19" s="53"/>
      <c r="BK19" s="53"/>
      <c r="BL19" s="53"/>
      <c r="BM19" s="53"/>
      <c r="BN19" s="53"/>
      <c r="BO19" s="103"/>
      <c r="BP19" s="103"/>
      <c r="BQ19" s="103"/>
      <c r="BR19" s="103"/>
      <c r="BS19" s="103"/>
      <c r="BT19" s="103"/>
      <c r="BU19" s="103"/>
      <c r="BV19" s="53"/>
      <c r="BW19" s="49"/>
      <c r="BX19" s="49"/>
    </row>
    <row r="20" spans="1:76" ht="19.5" customHeight="1">
      <c r="A20" s="235">
        <f>Tabelle2!L10</f>
        <v>0</v>
      </c>
      <c r="B20" s="225"/>
      <c r="C20" s="225"/>
      <c r="D20" s="225"/>
      <c r="E20" s="236"/>
      <c r="F20" s="148"/>
      <c r="G20" s="208">
        <f>IF(F19&gt;N13,C33,IF(F19&lt;N13,S33,IF(AND(F19=N13,F19+N13&gt;0),K33,4)))</f>
        <v>4</v>
      </c>
      <c r="H20" s="208"/>
      <c r="I20" s="149"/>
      <c r="J20" s="148"/>
      <c r="K20" s="208">
        <f>IF(J19&gt;N16,C33,IF(J19&lt;N16,S33,IF(AND(J19=N16,J19+N16&gt;0),K33,4)))</f>
        <v>4</v>
      </c>
      <c r="L20" s="208"/>
      <c r="M20" s="149"/>
      <c r="N20" s="121"/>
      <c r="O20" s="122"/>
      <c r="P20" s="122"/>
      <c r="Q20" s="123"/>
      <c r="R20" s="127"/>
      <c r="S20" s="208">
        <f>IF(R19&gt;N22,C33,IF(R19&lt;N22,S33,IF(AND(R19=N22,R19+N22&gt;0),K33,4)))</f>
        <v>4</v>
      </c>
      <c r="T20" s="208"/>
      <c r="U20" s="128"/>
      <c r="V20" s="127"/>
      <c r="W20" s="208">
        <f>IF(V19&gt;N25,C33,IF(V19&lt;N25,S33,IF(AND(V19=N25,V19+N25&gt;0),K33,4)))</f>
        <v>4</v>
      </c>
      <c r="X20" s="208"/>
      <c r="Y20" s="128"/>
      <c r="Z20" s="129"/>
      <c r="AA20" s="208">
        <f>IF(Z19&gt;N28,C33,IF(Z19&lt;N28,S33,IF(AND(Z19=N28,Z19+N28&gt;0),K33,4)))</f>
        <v>4</v>
      </c>
      <c r="AB20" s="208"/>
      <c r="AC20" s="128"/>
      <c r="AD20" s="171">
        <f>IF(J19+Z19+R19+V19+F19&gt;0,J19+Z19+R19+V19+F19,"")</f>
      </c>
      <c r="AE20" s="173"/>
      <c r="AF20" s="171">
        <f>IF(P13+P16+T19+X19+AB19&gt;0,P13+P16+T19+X19+AB19,"")</f>
      </c>
      <c r="AG20" s="173"/>
      <c r="AH20" s="195">
        <f>IF(AF20="","",TRUNC(AD20/AF20,2))</f>
      </c>
      <c r="AI20" s="163"/>
      <c r="AJ20" s="164"/>
      <c r="AK20" s="195">
        <f>BG21</f>
        <v>0</v>
      </c>
      <c r="AL20" s="163"/>
      <c r="AM20" s="164"/>
      <c r="AN20" s="171">
        <f>IF(AD20="","",MAX(M21,Y21,I21,U21,AC21))</f>
      </c>
      <c r="AO20" s="173"/>
      <c r="AP20" s="171">
        <f>IF(BB20+BC20+BD20+BE20+BF20+BB19+BC19+BD19+BE19+BF19&gt;=0,BB20+BC20+BD20+BE20+BF20+BB19+BC19+BD19+BE19+BF19,"")</f>
        <v>0</v>
      </c>
      <c r="AQ20" s="172"/>
      <c r="AR20" s="173"/>
      <c r="AS20" s="189"/>
      <c r="AT20" s="190"/>
      <c r="AU20" s="191"/>
      <c r="AV20" s="27"/>
      <c r="AW20" s="25"/>
      <c r="AX20" s="25"/>
      <c r="AY20" s="25"/>
      <c r="AZ20" s="28"/>
      <c r="BA20" s="62"/>
      <c r="BB20" s="53">
        <f>IF(G20=K33,1,0)</f>
        <v>0</v>
      </c>
      <c r="BC20" s="53">
        <f>IF(K20=K33,1,0)</f>
        <v>0</v>
      </c>
      <c r="BD20" s="53">
        <f>IF(S20=K33,1,0)</f>
        <v>0</v>
      </c>
      <c r="BE20" s="53">
        <f>IF(W20=K33,1,0)</f>
        <v>0</v>
      </c>
      <c r="BF20" s="53">
        <f>IF(AA20=K33,1,0)</f>
        <v>0</v>
      </c>
      <c r="BG20" s="53">
        <f>RANK(AP20,AP14:AR29,1)*1000</f>
        <v>1000</v>
      </c>
      <c r="BH20" s="53" t="e">
        <f>RANK(AH20,AH14:AJ29,1)*100</f>
        <v>#VALUE!</v>
      </c>
      <c r="BI20" s="53">
        <f>RANK(AK20,AK14:AM29,1)*10</f>
        <v>10</v>
      </c>
      <c r="BJ20" s="53" t="e">
        <f>RANK(AN20,AN14:AO29,1)*1</f>
        <v>#VALUE!</v>
      </c>
      <c r="BK20" s="53">
        <v>0.4</v>
      </c>
      <c r="BL20" s="53" t="e">
        <f>BG20+BH20+BI20+BJ20+BK20</f>
        <v>#VALUE!</v>
      </c>
      <c r="BM20" s="53" t="e">
        <f>RANK(BL20,BL14:BL29,0)</f>
        <v>#VALUE!</v>
      </c>
      <c r="BN20" s="53"/>
      <c r="BO20" s="103">
        <f>IF(G20&gt;0,F21,"")</f>
      </c>
      <c r="BP20" s="103">
        <f>IF(K20&gt;0,J21,"")</f>
      </c>
      <c r="BQ20" s="103">
        <f>IF(S20&gt;0,R21,"")</f>
      </c>
      <c r="BR20" s="103">
        <f>IF(W20&gt;0,V21,"")</f>
      </c>
      <c r="BS20" s="103">
        <f>IF(AA20&gt;0,Z21,"")</f>
      </c>
      <c r="BT20" s="103">
        <f>MAX(BO20:BS20)</f>
        <v>0</v>
      </c>
      <c r="BU20" s="103">
        <f>IF(BT20&gt;0,BT20,0)</f>
        <v>0</v>
      </c>
      <c r="BV20" s="53"/>
      <c r="BW20" s="49"/>
      <c r="BX20" s="49"/>
    </row>
    <row r="21" spans="1:76" ht="13.5" customHeight="1">
      <c r="A21" s="237"/>
      <c r="B21" s="238"/>
      <c r="C21" s="238"/>
      <c r="D21" s="238"/>
      <c r="E21" s="239"/>
      <c r="F21" s="202">
        <f>IF(F19&gt;0,TRUNC(F19/H19,2),"")</f>
      </c>
      <c r="G21" s="203"/>
      <c r="H21" s="203"/>
      <c r="I21" s="118">
        <f>Tabelle2!O33</f>
        <v>0</v>
      </c>
      <c r="J21" s="202">
        <f>IF(J19&gt;0,TRUNC(J19/L19,2),"")</f>
      </c>
      <c r="K21" s="203"/>
      <c r="L21" s="203"/>
      <c r="M21" s="118">
        <f>Tabelle2!O26</f>
        <v>0</v>
      </c>
      <c r="N21" s="150"/>
      <c r="O21" s="151"/>
      <c r="P21" s="151"/>
      <c r="Q21" s="152"/>
      <c r="R21" s="202">
        <f>IF(R19&gt;0,TRUNC(R19/T19,2),"")</f>
      </c>
      <c r="S21" s="203"/>
      <c r="T21" s="203"/>
      <c r="U21" s="120">
        <f>Tabelle2!K18</f>
        <v>0</v>
      </c>
      <c r="V21" s="202">
        <f>IF(V19&gt;0,TRUNC(V19/X19,2),"")</f>
      </c>
      <c r="W21" s="203"/>
      <c r="X21" s="203"/>
      <c r="Y21" s="119">
        <f>Tabelle2!K36</f>
        <v>0</v>
      </c>
      <c r="Z21" s="202">
        <f>IF(Z19&gt;0,TRUNC(Z19/AB19,2),"")</f>
      </c>
      <c r="AA21" s="203"/>
      <c r="AB21" s="203"/>
      <c r="AC21" s="119">
        <f>Tabelle2!K23</f>
        <v>0</v>
      </c>
      <c r="AD21" s="133"/>
      <c r="AE21" s="134"/>
      <c r="AF21" s="133"/>
      <c r="AG21" s="134"/>
      <c r="AH21" s="135"/>
      <c r="AI21" s="136"/>
      <c r="AJ21" s="137"/>
      <c r="AK21" s="135"/>
      <c r="AL21" s="136"/>
      <c r="AM21" s="137"/>
      <c r="AN21" s="133"/>
      <c r="AO21" s="134"/>
      <c r="AP21" s="133"/>
      <c r="AQ21" s="138"/>
      <c r="AR21" s="134"/>
      <c r="AS21" s="192"/>
      <c r="AT21" s="193"/>
      <c r="AU21" s="194"/>
      <c r="AV21" s="30"/>
      <c r="AW21" s="31"/>
      <c r="AX21" s="31"/>
      <c r="AY21" s="31"/>
      <c r="AZ21" s="32"/>
      <c r="BA21" s="62"/>
      <c r="BB21" s="53">
        <f>IF(F21&gt;=N15,F21,0)</f>
      </c>
      <c r="BC21" s="53">
        <f>IF(J21&gt;=N18,J21,0)</f>
      </c>
      <c r="BD21" s="53">
        <f>IF(R21&gt;=N24,R21,0)</f>
      </c>
      <c r="BE21" s="53">
        <f>IF(V21&gt;=N27,V21,0)</f>
      </c>
      <c r="BF21" s="53">
        <f>IF(Z21&gt;=N30,Z21,0)</f>
      </c>
      <c r="BG21" s="53">
        <f>MAX(BB21:BF21)</f>
        <v>0</v>
      </c>
      <c r="BH21" s="53"/>
      <c r="BI21" s="53"/>
      <c r="BJ21" s="53"/>
      <c r="BK21" s="53"/>
      <c r="BL21" s="53"/>
      <c r="BM21" s="53"/>
      <c r="BN21" s="53"/>
      <c r="BO21" s="103"/>
      <c r="BP21" s="103"/>
      <c r="BQ21" s="103"/>
      <c r="BR21" s="103"/>
      <c r="BS21" s="103"/>
      <c r="BT21" s="103"/>
      <c r="BU21" s="103"/>
      <c r="BV21" s="53"/>
      <c r="BW21" s="49"/>
      <c r="BX21" s="49"/>
    </row>
    <row r="22" spans="1:76" ht="19.5" customHeight="1">
      <c r="A22" s="214">
        <f>Tabelle2!K11</f>
        <v>0</v>
      </c>
      <c r="B22" s="215"/>
      <c r="C22" s="215"/>
      <c r="D22" s="215"/>
      <c r="E22" s="216"/>
      <c r="F22" s="206">
        <f>Tabelle2!M29</f>
        <v>0</v>
      </c>
      <c r="G22" s="207"/>
      <c r="H22" s="204" t="str">
        <f>IF(T13&gt;0,T13," ")</f>
        <v> </v>
      </c>
      <c r="I22" s="205"/>
      <c r="J22" s="206">
        <f>Tabelle2!M21</f>
        <v>0</v>
      </c>
      <c r="K22" s="207"/>
      <c r="L22" s="204" t="str">
        <f>IF(T16&gt;0,T16," ")</f>
        <v> </v>
      </c>
      <c r="M22" s="205"/>
      <c r="N22" s="206">
        <f>Tabelle2!M18</f>
        <v>0</v>
      </c>
      <c r="O22" s="207"/>
      <c r="P22" s="204" t="str">
        <f>IF(T19&gt;0,T19," ")</f>
        <v> </v>
      </c>
      <c r="Q22" s="205"/>
      <c r="R22" s="140"/>
      <c r="S22" s="140"/>
      <c r="T22" s="140"/>
      <c r="U22" s="141"/>
      <c r="V22" s="206">
        <f>Tabelle2!I32</f>
        <v>0</v>
      </c>
      <c r="W22" s="207"/>
      <c r="X22" s="204">
        <f>Tabelle2!J32</f>
        <v>0</v>
      </c>
      <c r="Y22" s="205"/>
      <c r="Z22" s="206">
        <f>Tabelle2!I35</f>
        <v>0</v>
      </c>
      <c r="AA22" s="207"/>
      <c r="AB22" s="204">
        <f>Tabelle2!J35</f>
        <v>0</v>
      </c>
      <c r="AC22" s="205"/>
      <c r="AD22" s="143"/>
      <c r="AE22" s="144"/>
      <c r="AF22" s="143"/>
      <c r="AG22" s="144"/>
      <c r="AH22" s="145"/>
      <c r="AI22" s="146"/>
      <c r="AJ22" s="147"/>
      <c r="AK22" s="145"/>
      <c r="AL22" s="146"/>
      <c r="AM22" s="147"/>
      <c r="AN22" s="143"/>
      <c r="AO22" s="144"/>
      <c r="AP22" s="143"/>
      <c r="AQ22" s="142"/>
      <c r="AR22" s="144"/>
      <c r="AS22" s="186" t="e">
        <f>BM23</f>
        <v>#VALUE!</v>
      </c>
      <c r="AT22" s="187"/>
      <c r="AU22" s="188"/>
      <c r="AV22" s="22"/>
      <c r="AW22" s="24"/>
      <c r="AX22" s="24"/>
      <c r="AY22" s="24"/>
      <c r="AZ22" s="23"/>
      <c r="BA22" s="62"/>
      <c r="BB22" s="53">
        <f>IF(G23=C33,2,0)</f>
        <v>0</v>
      </c>
      <c r="BC22" s="53">
        <f>IF(K23=C33,2,0)</f>
        <v>0</v>
      </c>
      <c r="BD22" s="53">
        <f>IF(O23=C33,2,0)</f>
        <v>0</v>
      </c>
      <c r="BE22" s="53">
        <f>IF(W23=C33,2,0)</f>
        <v>0</v>
      </c>
      <c r="BF22" s="53">
        <f>IF(AA23=C33,2,0)</f>
        <v>0</v>
      </c>
      <c r="BG22" s="53"/>
      <c r="BH22" s="53"/>
      <c r="BI22" s="53"/>
      <c r="BJ22" s="53"/>
      <c r="BK22" s="53"/>
      <c r="BL22" s="53"/>
      <c r="BM22" s="53"/>
      <c r="BN22" s="53"/>
      <c r="BO22" s="103"/>
      <c r="BP22" s="103"/>
      <c r="BQ22" s="103"/>
      <c r="BR22" s="103"/>
      <c r="BS22" s="103"/>
      <c r="BT22" s="103"/>
      <c r="BU22" s="103"/>
      <c r="BV22" s="53"/>
      <c r="BW22" s="49"/>
      <c r="BX22" s="49"/>
    </row>
    <row r="23" spans="1:76" ht="19.5" customHeight="1">
      <c r="A23" s="235">
        <f>Tabelle2!L11</f>
        <v>0</v>
      </c>
      <c r="B23" s="225"/>
      <c r="C23" s="225"/>
      <c r="D23" s="225"/>
      <c r="E23" s="236"/>
      <c r="F23" s="148"/>
      <c r="G23" s="208">
        <f>IF(F22&gt;R13,C33,IF(F22&lt;R13,S33,IF(AND(F22=R13,F22+R13&gt;0),K33,4)))</f>
        <v>4</v>
      </c>
      <c r="H23" s="208"/>
      <c r="I23" s="149"/>
      <c r="J23" s="148"/>
      <c r="K23" s="208">
        <f>IF(J22&gt;R16,C33,IF(J22&lt;R16,S33,IF(AND(J22=R16,J22+R16&gt;0),K33,4)))</f>
        <v>4</v>
      </c>
      <c r="L23" s="208"/>
      <c r="M23" s="149"/>
      <c r="N23" s="153"/>
      <c r="O23" s="208">
        <f>IF(N22&gt;R19,C33,IF(N22&lt;R19,S33,IF(AND(N22=R19,N22+R19&gt;0),K33,4)))</f>
        <v>4</v>
      </c>
      <c r="P23" s="208"/>
      <c r="Q23" s="149"/>
      <c r="R23" s="122"/>
      <c r="S23" s="122"/>
      <c r="T23" s="122"/>
      <c r="U23" s="123"/>
      <c r="V23" s="127"/>
      <c r="W23" s="208">
        <f>IF(V22&gt;R25,C33,IF(V22&lt;R25,S33,IF(AND(V22=R25,V22+R25&gt;0),K33,4)))</f>
        <v>4</v>
      </c>
      <c r="X23" s="208"/>
      <c r="Y23" s="128"/>
      <c r="Z23" s="129"/>
      <c r="AA23" s="208">
        <f>IF(Z22&gt;R28,C33,IF(Z22&lt;R28,S33,IF(AND(Z22=R28,Z22+R28&gt;0),K33,4)))</f>
        <v>4</v>
      </c>
      <c r="AB23" s="208"/>
      <c r="AC23" s="128"/>
      <c r="AD23" s="171">
        <f>IF(J22+N22+Z22+V22+F22&gt;0,J22+N22+Z22+V22+F22,"")</f>
      </c>
      <c r="AE23" s="173"/>
      <c r="AF23" s="171">
        <f>IF(T13+T16+T19+X22+AB22&gt;0,T13+T16+T19+X22+AB22,"")</f>
      </c>
      <c r="AG23" s="173"/>
      <c r="AH23" s="195">
        <f>IF(AF23="","",TRUNC(AD23/AF23,2))</f>
      </c>
      <c r="AI23" s="163"/>
      <c r="AJ23" s="164"/>
      <c r="AK23" s="195">
        <f>BG24</f>
        <v>0</v>
      </c>
      <c r="AL23" s="163"/>
      <c r="AM23" s="164"/>
      <c r="AN23" s="171">
        <f>IF(AD23="","",MAX(M24,Q24,I24,Y24,AC24))</f>
      </c>
      <c r="AO23" s="173"/>
      <c r="AP23" s="171">
        <f>IF(BB23+BC23+BD23+BE23+BF23+BB22+BC22+BD22+BE22+BF22&gt;=0,BB23+BC23+BD23+BE23+BF23+BB22+BC22+BD22+BE22+BF22,"")</f>
        <v>0</v>
      </c>
      <c r="AQ23" s="172"/>
      <c r="AR23" s="173"/>
      <c r="AS23" s="189"/>
      <c r="AT23" s="190"/>
      <c r="AU23" s="191"/>
      <c r="AV23" s="27"/>
      <c r="AW23" s="25"/>
      <c r="AX23" s="25"/>
      <c r="AY23" s="25"/>
      <c r="AZ23" s="28"/>
      <c r="BA23" s="62"/>
      <c r="BB23" s="53">
        <f>IF(G23=K33,1,0)</f>
        <v>0</v>
      </c>
      <c r="BC23" s="53">
        <f>IF(K23=K33,1,0)</f>
        <v>0</v>
      </c>
      <c r="BD23" s="53">
        <f>IF(O23=K33,1,0)</f>
        <v>0</v>
      </c>
      <c r="BE23" s="53">
        <f>IF(W23=K33,1,0)</f>
        <v>0</v>
      </c>
      <c r="BF23" s="53">
        <f>IF(AA23=K33,1,0)</f>
        <v>0</v>
      </c>
      <c r="BG23" s="53">
        <f>RANK(AP23,AP14:AR29,1)*1000</f>
        <v>1000</v>
      </c>
      <c r="BH23" s="53" t="e">
        <f>RANK(AH23,AH14:AJ29,1)*100</f>
        <v>#VALUE!</v>
      </c>
      <c r="BI23" s="53">
        <f>RANK(AK23,AK14:AM29,1)*10</f>
        <v>10</v>
      </c>
      <c r="BJ23" s="53" t="e">
        <f>RANK(AN23,AN14:AO29,1)*1</f>
        <v>#VALUE!</v>
      </c>
      <c r="BK23" s="53">
        <v>0.3</v>
      </c>
      <c r="BL23" s="53" t="e">
        <f>BG23+BH23+BI23+BJ23+BK23</f>
        <v>#VALUE!</v>
      </c>
      <c r="BM23" s="53" t="e">
        <f>RANK(BL23,BL14:BL29,0)</f>
        <v>#VALUE!</v>
      </c>
      <c r="BN23" s="53"/>
      <c r="BO23" s="103">
        <f>IF(G23&gt;0,F24,"")</f>
      </c>
      <c r="BP23" s="103">
        <f>IF(K23&gt;0,J24,"")</f>
      </c>
      <c r="BQ23" s="103">
        <f>IF(O23&gt;0,N24,"")</f>
      </c>
      <c r="BR23" s="103">
        <f>IF(W23&gt;0,V24,"")</f>
      </c>
      <c r="BS23" s="103">
        <f>IF(AA23&gt;0,Z24,"")</f>
      </c>
      <c r="BT23" s="103">
        <f>MAX(BO23:BS23)</f>
        <v>0</v>
      </c>
      <c r="BU23" s="103">
        <f>IF(BT23&gt;0,BT23,0)</f>
        <v>0</v>
      </c>
      <c r="BV23" s="103"/>
      <c r="BW23" s="49"/>
      <c r="BX23" s="49"/>
    </row>
    <row r="24" spans="1:76" ht="13.5" customHeight="1">
      <c r="A24" s="237"/>
      <c r="B24" s="238"/>
      <c r="C24" s="238"/>
      <c r="D24" s="238"/>
      <c r="E24" s="239"/>
      <c r="F24" s="202">
        <f>IF(F22&gt;0,TRUNC(F22/H22,2),"")</f>
      </c>
      <c r="G24" s="203"/>
      <c r="H24" s="203"/>
      <c r="I24" s="108">
        <f>Tabelle2!O29</f>
        <v>0</v>
      </c>
      <c r="J24" s="202">
        <f>IF(J22&gt;0,TRUNC(J22/L22,2),"")</f>
      </c>
      <c r="K24" s="203"/>
      <c r="L24" s="203"/>
      <c r="M24" s="108">
        <f>Tabelle2!O21</f>
        <v>0</v>
      </c>
      <c r="N24" s="202">
        <f>IF(N22&gt;0,TRUNC(N22/P22,2),"")</f>
      </c>
      <c r="O24" s="203"/>
      <c r="P24" s="203"/>
      <c r="Q24" s="109">
        <f>Tabelle2!O18</f>
        <v>0</v>
      </c>
      <c r="R24" s="151"/>
      <c r="S24" s="151"/>
      <c r="T24" s="151"/>
      <c r="U24" s="152"/>
      <c r="V24" s="202">
        <f>IF(V22&gt;0,TRUNC(V22/X22,2),"")</f>
      </c>
      <c r="W24" s="203"/>
      <c r="X24" s="203"/>
      <c r="Y24" s="109">
        <f>Tabelle2!K32</f>
        <v>0</v>
      </c>
      <c r="Z24" s="202">
        <f>IF(Z22&gt;0,TRUNC(Z22/AB22,2),"")</f>
      </c>
      <c r="AA24" s="203"/>
      <c r="AB24" s="203"/>
      <c r="AC24" s="109">
        <f>Tabelle2!K35</f>
        <v>0</v>
      </c>
      <c r="AD24" s="133"/>
      <c r="AE24" s="134"/>
      <c r="AF24" s="133"/>
      <c r="AG24" s="134"/>
      <c r="AH24" s="135"/>
      <c r="AI24" s="136"/>
      <c r="AJ24" s="137"/>
      <c r="AK24" s="135"/>
      <c r="AL24" s="136"/>
      <c r="AM24" s="137"/>
      <c r="AN24" s="133"/>
      <c r="AO24" s="134"/>
      <c r="AP24" s="133"/>
      <c r="AQ24" s="138"/>
      <c r="AR24" s="134"/>
      <c r="AS24" s="192"/>
      <c r="AT24" s="193"/>
      <c r="AU24" s="194"/>
      <c r="AV24" s="30"/>
      <c r="AW24" s="31"/>
      <c r="AX24" s="31"/>
      <c r="AY24" s="31"/>
      <c r="AZ24" s="32"/>
      <c r="BA24" s="62"/>
      <c r="BB24" s="53">
        <f>IF(F24&gt;=R15,F24,0)</f>
      </c>
      <c r="BC24" s="53">
        <f>IF(J24&gt;=R18,J24,0)</f>
      </c>
      <c r="BD24" s="53">
        <f>IF(N24&gt;=R21,N24,0)</f>
      </c>
      <c r="BE24" s="53">
        <f>IF(V24&gt;=R27,V24,0)</f>
      </c>
      <c r="BF24" s="53">
        <f>IF(Z24&gt;=R30,Z24,0)</f>
      </c>
      <c r="BG24" s="53">
        <f>MAX(BB24:BF24)</f>
        <v>0</v>
      </c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49"/>
      <c r="BX24" s="49"/>
    </row>
    <row r="25" spans="1:76" ht="19.5" customHeight="1">
      <c r="A25" s="214">
        <f>Tabelle2!K12</f>
        <v>0</v>
      </c>
      <c r="B25" s="215"/>
      <c r="C25" s="215"/>
      <c r="D25" s="215"/>
      <c r="E25" s="216"/>
      <c r="F25" s="206">
        <f>Tabelle2!M24</f>
        <v>0</v>
      </c>
      <c r="G25" s="207"/>
      <c r="H25" s="204" t="str">
        <f>IF(X13&gt;0,X13," ")</f>
        <v> </v>
      </c>
      <c r="I25" s="205"/>
      <c r="J25" s="206">
        <f>Tabelle2!M17</f>
        <v>0</v>
      </c>
      <c r="K25" s="207"/>
      <c r="L25" s="204" t="str">
        <f>IF(X16&gt;0,X16," ")</f>
        <v> </v>
      </c>
      <c r="M25" s="205"/>
      <c r="N25" s="240">
        <f>Tabelle2!M36</f>
        <v>0</v>
      </c>
      <c r="O25" s="241"/>
      <c r="P25" s="204" t="str">
        <f>IF(X19&gt;0,X19," ")</f>
        <v> </v>
      </c>
      <c r="Q25" s="205"/>
      <c r="R25" s="206">
        <f>Tabelle2!M32</f>
        <v>0</v>
      </c>
      <c r="S25" s="207"/>
      <c r="T25" s="204" t="str">
        <f>IF(X22&gt;0,X22," ")</f>
        <v> </v>
      </c>
      <c r="U25" s="205"/>
      <c r="V25" s="154"/>
      <c r="W25" s="154"/>
      <c r="X25" s="154"/>
      <c r="Y25" s="155"/>
      <c r="Z25" s="206">
        <f>Tabelle2!I27</f>
        <v>0</v>
      </c>
      <c r="AA25" s="207"/>
      <c r="AB25" s="204">
        <f>Tabelle2!J27</f>
        <v>0</v>
      </c>
      <c r="AC25" s="205"/>
      <c r="AD25" s="143"/>
      <c r="AE25" s="144"/>
      <c r="AF25" s="143"/>
      <c r="AG25" s="144"/>
      <c r="AH25" s="145"/>
      <c r="AI25" s="146"/>
      <c r="AJ25" s="147"/>
      <c r="AK25" s="145"/>
      <c r="AL25" s="146"/>
      <c r="AM25" s="147"/>
      <c r="AN25" s="143"/>
      <c r="AO25" s="144"/>
      <c r="AP25" s="143"/>
      <c r="AQ25" s="142"/>
      <c r="AR25" s="144"/>
      <c r="AS25" s="186" t="e">
        <f>BM26</f>
        <v>#VALUE!</v>
      </c>
      <c r="AT25" s="187"/>
      <c r="AU25" s="188"/>
      <c r="AV25" s="22"/>
      <c r="AW25" s="24"/>
      <c r="AX25" s="24"/>
      <c r="AY25" s="24"/>
      <c r="AZ25" s="23"/>
      <c r="BA25" s="62"/>
      <c r="BB25" s="53">
        <f>IF(G26=C33,2,0)</f>
        <v>0</v>
      </c>
      <c r="BC25" s="53">
        <f>IF(K26=C33,2,0)</f>
        <v>0</v>
      </c>
      <c r="BD25" s="53">
        <f>IF(O26=C33,2,0)</f>
        <v>0</v>
      </c>
      <c r="BE25" s="53">
        <f>IF(S26=C33,2,0)</f>
        <v>0</v>
      </c>
      <c r="BF25" s="53">
        <f>IF(AA26=C33,2,0)</f>
        <v>0</v>
      </c>
      <c r="BG25" s="53"/>
      <c r="BH25" s="53"/>
      <c r="BI25" s="53"/>
      <c r="BJ25" s="53"/>
      <c r="BK25" s="53"/>
      <c r="BL25" s="53"/>
      <c r="BM25" s="53"/>
      <c r="BN25" s="53"/>
      <c r="BO25" s="103"/>
      <c r="BP25" s="103"/>
      <c r="BQ25" s="103"/>
      <c r="BR25" s="103"/>
      <c r="BS25" s="103"/>
      <c r="BT25" s="103"/>
      <c r="BU25" s="103"/>
      <c r="BV25" s="53"/>
      <c r="BW25" s="49"/>
      <c r="BX25" s="49"/>
    </row>
    <row r="26" spans="1:76" ht="19.5" customHeight="1">
      <c r="A26" s="235">
        <f>Tabelle2!L12</f>
        <v>0</v>
      </c>
      <c r="B26" s="225"/>
      <c r="C26" s="225"/>
      <c r="D26" s="225"/>
      <c r="E26" s="236"/>
      <c r="F26" s="148"/>
      <c r="G26" s="208">
        <f>IF(F25&gt;V13,C33,IF(F25&lt;V13,S33,IF(AND(F25=V13,F25+V13&gt;0),K33,4)))</f>
        <v>4</v>
      </c>
      <c r="H26" s="208"/>
      <c r="I26" s="149"/>
      <c r="J26" s="148"/>
      <c r="K26" s="208">
        <f>IF(J25&gt;V16,C33,IF(J25&lt;V16,S33,IF(AND(J25=V16,J25+V16&gt;0),K33,4)))</f>
        <v>4</v>
      </c>
      <c r="L26" s="208"/>
      <c r="M26" s="156"/>
      <c r="N26" s="148"/>
      <c r="O26" s="208">
        <f>IF(N25&gt;V19,C33,IF(N25&lt;V19,S33,IF(AND(N25=V19,N25+V19&gt;0),K33,4)))</f>
        <v>4</v>
      </c>
      <c r="P26" s="208"/>
      <c r="Q26" s="149"/>
      <c r="R26" s="148"/>
      <c r="S26" s="208">
        <f>IF(R25&gt;V22,C33,IF(R25&lt;V22,S33,IF(AND(R25=V22,R25+V22&gt;0),K33,4)))</f>
        <v>4</v>
      </c>
      <c r="T26" s="208"/>
      <c r="U26" s="149"/>
      <c r="V26" s="122"/>
      <c r="W26" s="122"/>
      <c r="X26" s="122"/>
      <c r="Y26" s="123"/>
      <c r="Z26" s="127"/>
      <c r="AA26" s="208">
        <f>IF(Z25&gt;V28,C33,IF(Z25&lt;V28,S33,IF(AND(Z25=V28,Z25+V28&gt;0),K33,4)))</f>
        <v>4</v>
      </c>
      <c r="AB26" s="208"/>
      <c r="AC26" s="128"/>
      <c r="AD26" s="171">
        <f>IF(J25+N25+Z25+R25+F25&gt;0,J25+N25+Z25+R25+F25,"")</f>
      </c>
      <c r="AE26" s="173"/>
      <c r="AF26" s="171">
        <f>IF(X13+X16+X19+X22+AB25&gt;0,X13+X16+X19+X22+AB25,"")</f>
      </c>
      <c r="AG26" s="173"/>
      <c r="AH26" s="195">
        <f>IF(AF26="","",TRUNC(AD26/AF26,2))</f>
      </c>
      <c r="AI26" s="163"/>
      <c r="AJ26" s="164"/>
      <c r="AK26" s="195">
        <f>BG27</f>
        <v>0</v>
      </c>
      <c r="AL26" s="163"/>
      <c r="AM26" s="164"/>
      <c r="AN26" s="171">
        <f>IF(AD26="","",MAX(M27,Q27,I27,U27,AC27))</f>
      </c>
      <c r="AO26" s="173"/>
      <c r="AP26" s="171">
        <f>IF(BB26+BC26+BD26+BE26+BF26+BB25+BC25+BD25+BE25+BF25&gt;=0,BB26+BC26+BD26+BE26+BF26+BB25+BC25+BD25+BE25+BF25,"")</f>
        <v>0</v>
      </c>
      <c r="AQ26" s="172"/>
      <c r="AR26" s="173"/>
      <c r="AS26" s="189"/>
      <c r="AT26" s="190"/>
      <c r="AU26" s="191"/>
      <c r="AV26" s="27"/>
      <c r="AW26" s="25"/>
      <c r="AX26" s="25"/>
      <c r="AY26" s="25"/>
      <c r="AZ26" s="28"/>
      <c r="BA26" s="62"/>
      <c r="BB26" s="53">
        <f>IF(G26=K33,1,0)</f>
        <v>0</v>
      </c>
      <c r="BC26" s="53">
        <f>IF(K26=K33,1,0)</f>
        <v>0</v>
      </c>
      <c r="BD26" s="53">
        <f>IF(O26=K33,1,0)</f>
        <v>0</v>
      </c>
      <c r="BE26" s="53">
        <f>IF(S26=K33,1,0)</f>
        <v>0</v>
      </c>
      <c r="BF26" s="53">
        <f>IF(AA26=K33,1,0)</f>
        <v>0</v>
      </c>
      <c r="BG26" s="53">
        <f>RANK(AP26,AP14:AR29,1)*1000</f>
        <v>1000</v>
      </c>
      <c r="BH26" s="53" t="e">
        <f>RANK(AH26,AH14:AJ29,1)*100</f>
        <v>#VALUE!</v>
      </c>
      <c r="BI26" s="53">
        <f>RANK(AK26,AK14:AM29,1)*10</f>
        <v>10</v>
      </c>
      <c r="BJ26" s="53" t="e">
        <f>RANK(AN26,AN14:AO29,1)*1</f>
        <v>#VALUE!</v>
      </c>
      <c r="BK26" s="53">
        <v>0.2</v>
      </c>
      <c r="BL26" s="53" t="e">
        <f>BG26+BH26+BI26+BJ26+BK26</f>
        <v>#VALUE!</v>
      </c>
      <c r="BM26" s="53" t="e">
        <f>RANK(BL26,BL14:BL29,0)</f>
        <v>#VALUE!</v>
      </c>
      <c r="BN26" s="53"/>
      <c r="BO26" s="103">
        <f>IF(G26&gt;0,F27,"")</f>
      </c>
      <c r="BP26" s="103">
        <f>IF(K26&gt;0,J27,"")</f>
      </c>
      <c r="BQ26" s="103">
        <f>IF(O26&gt;0,N27,"")</f>
      </c>
      <c r="BR26" s="103">
        <f>IF(S26&gt;0,R27,"")</f>
      </c>
      <c r="BS26" s="103">
        <f>IF(AA26&gt;0,Z27,"")</f>
      </c>
      <c r="BT26" s="103">
        <f>MAX(BO26:BS26)</f>
        <v>0</v>
      </c>
      <c r="BU26" s="103">
        <f>IF(BT26&gt;0,BT26,0)</f>
        <v>0</v>
      </c>
      <c r="BV26" s="53"/>
      <c r="BW26" s="49"/>
      <c r="BX26" s="49"/>
    </row>
    <row r="27" spans="1:76" ht="13.5" customHeight="1">
      <c r="A27" s="237"/>
      <c r="B27" s="238"/>
      <c r="C27" s="238"/>
      <c r="D27" s="238"/>
      <c r="E27" s="239"/>
      <c r="F27" s="202">
        <f>IF(F25&gt;0,TRUNC(F25/H25,2),"")</f>
      </c>
      <c r="G27" s="203"/>
      <c r="H27" s="203"/>
      <c r="I27" s="119">
        <f>Tabelle2!O24</f>
        <v>0</v>
      </c>
      <c r="J27" s="202">
        <f>IF(J25&gt;0,TRUNC(J25/L25,2),"")</f>
      </c>
      <c r="K27" s="203"/>
      <c r="L27" s="203"/>
      <c r="M27" s="119">
        <f>Tabelle2!O17</f>
        <v>0</v>
      </c>
      <c r="N27" s="202">
        <f>IF(N25&gt;0,TRUNC(N25/P25,2),"")</f>
      </c>
      <c r="O27" s="203"/>
      <c r="P27" s="203"/>
      <c r="Q27" s="119">
        <f>Tabelle2!O36</f>
        <v>0</v>
      </c>
      <c r="R27" s="202">
        <f>IF(R25&gt;0,TRUNC(R25/T25,2),"")</f>
      </c>
      <c r="S27" s="203"/>
      <c r="T27" s="203"/>
      <c r="U27" s="120">
        <f>Tabelle2!O32</f>
        <v>0</v>
      </c>
      <c r="V27" s="151"/>
      <c r="W27" s="151"/>
      <c r="X27" s="151"/>
      <c r="Y27" s="152"/>
      <c r="Z27" s="202">
        <f>IF(Z25&gt;0,TRUNC(Z25/AB25,2),"")</f>
      </c>
      <c r="AA27" s="203"/>
      <c r="AB27" s="203"/>
      <c r="AC27" s="119">
        <f>Tabelle2!K27</f>
        <v>0</v>
      </c>
      <c r="AD27" s="133"/>
      <c r="AE27" s="134"/>
      <c r="AF27" s="133"/>
      <c r="AG27" s="134"/>
      <c r="AH27" s="135"/>
      <c r="AI27" s="136"/>
      <c r="AJ27" s="137"/>
      <c r="AK27" s="135"/>
      <c r="AL27" s="136"/>
      <c r="AM27" s="137"/>
      <c r="AN27" s="133"/>
      <c r="AO27" s="134"/>
      <c r="AP27" s="133"/>
      <c r="AQ27" s="138"/>
      <c r="AR27" s="134"/>
      <c r="AS27" s="192"/>
      <c r="AT27" s="193"/>
      <c r="AU27" s="194"/>
      <c r="AV27" s="30"/>
      <c r="AW27" s="31"/>
      <c r="AX27" s="31"/>
      <c r="AY27" s="31"/>
      <c r="AZ27" s="32"/>
      <c r="BA27" s="62"/>
      <c r="BB27" s="53">
        <f>IF(F27&gt;=V15,F27,0)</f>
      </c>
      <c r="BC27" s="53">
        <f>IF(J27&gt;=V18,J27,0)</f>
      </c>
      <c r="BD27" s="53">
        <f>IF(N27&gt;=V21,N27,0)</f>
      </c>
      <c r="BE27" s="53">
        <f>IF(R27&gt;=V24,R27,0)</f>
      </c>
      <c r="BF27" s="53">
        <f>IF(Z27&gt;=V30,Z27,0)</f>
      </c>
      <c r="BG27" s="53">
        <f>MAX(BB27:BF27)</f>
        <v>0</v>
      </c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49"/>
      <c r="BX27" s="49"/>
    </row>
    <row r="28" spans="1:76" ht="19.5" customHeight="1">
      <c r="A28" s="214">
        <f>Tabelle2!K13</f>
        <v>0</v>
      </c>
      <c r="B28" s="215"/>
      <c r="C28" s="215"/>
      <c r="D28" s="215"/>
      <c r="E28" s="216"/>
      <c r="F28" s="206">
        <f>Tabelle2!M20</f>
        <v>0</v>
      </c>
      <c r="G28" s="207"/>
      <c r="H28" s="204" t="str">
        <f>IF(AB13&gt;0,AB13," ")</f>
        <v> </v>
      </c>
      <c r="I28" s="205"/>
      <c r="J28" s="206">
        <f>Tabelle2!M30</f>
        <v>0</v>
      </c>
      <c r="K28" s="207"/>
      <c r="L28" s="204" t="str">
        <f>IF(AB16&gt;0,AB16," ")</f>
        <v> </v>
      </c>
      <c r="M28" s="205"/>
      <c r="N28" s="206">
        <f>Tabelle2!M23</f>
        <v>0</v>
      </c>
      <c r="O28" s="207"/>
      <c r="P28" s="204" t="str">
        <f>IF(AB19&gt;0,AB19," ")</f>
        <v> </v>
      </c>
      <c r="Q28" s="205"/>
      <c r="R28" s="206">
        <f>Tabelle2!M35</f>
        <v>0</v>
      </c>
      <c r="S28" s="207"/>
      <c r="T28" s="204" t="str">
        <f>IF(AB22&gt;0,AB22," ")</f>
        <v> </v>
      </c>
      <c r="U28" s="205"/>
      <c r="V28" s="206">
        <f>Tabelle2!M27</f>
        <v>0</v>
      </c>
      <c r="W28" s="207"/>
      <c r="X28" s="204" t="str">
        <f>IF(AB25&gt;0,AB25," ")</f>
        <v> </v>
      </c>
      <c r="Y28" s="205"/>
      <c r="Z28" s="139"/>
      <c r="AA28" s="140"/>
      <c r="AB28" s="140"/>
      <c r="AC28" s="141"/>
      <c r="AD28" s="143"/>
      <c r="AE28" s="144"/>
      <c r="AF28" s="143"/>
      <c r="AG28" s="144"/>
      <c r="AH28" s="145"/>
      <c r="AI28" s="146"/>
      <c r="AJ28" s="147"/>
      <c r="AK28" s="145"/>
      <c r="AL28" s="146"/>
      <c r="AM28" s="147"/>
      <c r="AN28" s="143"/>
      <c r="AO28" s="144"/>
      <c r="AP28" s="143"/>
      <c r="AQ28" s="142"/>
      <c r="AR28" s="144"/>
      <c r="AS28" s="186" t="e">
        <f>BM29</f>
        <v>#VALUE!</v>
      </c>
      <c r="AT28" s="187"/>
      <c r="AU28" s="188"/>
      <c r="AV28" s="22"/>
      <c r="AW28" s="24"/>
      <c r="AX28" s="24"/>
      <c r="AY28" s="24"/>
      <c r="AZ28" s="23"/>
      <c r="BA28" s="62"/>
      <c r="BB28" s="53">
        <f>IF(G29=C33,2,0)</f>
        <v>0</v>
      </c>
      <c r="BC28" s="53">
        <f>IF(K29=C33,2,0)</f>
        <v>0</v>
      </c>
      <c r="BD28" s="53">
        <f>IF(O29=C33,2,0)</f>
        <v>0</v>
      </c>
      <c r="BE28" s="53">
        <f>IF(S29=C33,2,0)</f>
        <v>0</v>
      </c>
      <c r="BF28" s="53">
        <f>IF(AA29=C33,2,0)</f>
        <v>0</v>
      </c>
      <c r="BG28" s="53"/>
      <c r="BH28" s="53"/>
      <c r="BI28" s="53"/>
      <c r="BJ28" s="53"/>
      <c r="BK28" s="53"/>
      <c r="BL28" s="53"/>
      <c r="BM28" s="53"/>
      <c r="BN28" s="53"/>
      <c r="BO28" s="103"/>
      <c r="BP28" s="103"/>
      <c r="BQ28" s="103"/>
      <c r="BR28" s="103"/>
      <c r="BS28" s="103"/>
      <c r="BT28" s="103"/>
      <c r="BU28" s="103"/>
      <c r="BV28" s="53"/>
      <c r="BW28" s="49"/>
      <c r="BX28" s="49"/>
    </row>
    <row r="29" spans="1:76" ht="19.5" customHeight="1">
      <c r="A29" s="235">
        <f>Tabelle2!L13</f>
        <v>0</v>
      </c>
      <c r="B29" s="225"/>
      <c r="C29" s="225"/>
      <c r="D29" s="225"/>
      <c r="E29" s="236"/>
      <c r="F29" s="148"/>
      <c r="G29" s="208">
        <f>IF(F28&gt;Z13,C33,IF(F28&lt;Z13,S33,IF(AND(F28=Z13,F28+Z13&gt;0),K33,4)))</f>
        <v>4</v>
      </c>
      <c r="H29" s="208"/>
      <c r="I29" s="149"/>
      <c r="J29" s="148"/>
      <c r="K29" s="208">
        <f>IF(J28&gt;Z16,C33,IF(J28&lt;Z16,S33,IF(AND(J28=Z16,J28+Z16&gt;0),K33,4)))</f>
        <v>4</v>
      </c>
      <c r="L29" s="208"/>
      <c r="M29" s="149"/>
      <c r="N29" s="148"/>
      <c r="O29" s="208">
        <f>IF(N28&gt;Z19,C33,IF(N28&lt;Z19,S33,IF(AND(N28=Z19,N28+Z19&gt;0),K33,4)))</f>
        <v>4</v>
      </c>
      <c r="P29" s="208"/>
      <c r="Q29" s="149"/>
      <c r="R29" s="148"/>
      <c r="S29" s="208">
        <f>IF(R28&gt;Z22,C33,IF(R28&lt;Z22,S33,IF(AND(R28=Z22,R28+Z22&gt;0),K33,4)))</f>
        <v>4</v>
      </c>
      <c r="T29" s="208"/>
      <c r="U29" s="149"/>
      <c r="V29" s="148"/>
      <c r="W29" s="208">
        <f>IF(V28&gt;Z25,C33,IF(V28&lt;Z25,S33,IF(AND(V28=Z25,V28+Z25&gt;0),K33,4)))</f>
        <v>4</v>
      </c>
      <c r="X29" s="208"/>
      <c r="Y29" s="149"/>
      <c r="Z29" s="121"/>
      <c r="AA29" s="122"/>
      <c r="AB29" s="122"/>
      <c r="AC29" s="123"/>
      <c r="AD29" s="171">
        <f>IF(J28+N28+V28+R28+F28&gt;0,J28+N28+V28+V28+F28,"")</f>
      </c>
      <c r="AE29" s="173"/>
      <c r="AF29" s="171">
        <f>IF(AB13+AB16+AB19+AB22+AB25&gt;0,AB13+AB16+AB19+AB22+AB25,"")</f>
      </c>
      <c r="AG29" s="173"/>
      <c r="AH29" s="195">
        <f>IF(AF29="","",TRUNC(AD29/AF29,2))</f>
      </c>
      <c r="AI29" s="163"/>
      <c r="AJ29" s="164"/>
      <c r="AK29" s="195">
        <f>BG30</f>
        <v>0</v>
      </c>
      <c r="AL29" s="163"/>
      <c r="AM29" s="164"/>
      <c r="AN29" s="171">
        <f>IF(AD29="","",MAX(M30,Q30,I30,U30,Y30))</f>
      </c>
      <c r="AO29" s="173"/>
      <c r="AP29" s="171">
        <f>IF(BB29+BC29+BD29+BE29+BF29+BB28+BC28+BD28+BE28+BF28&gt;=0,BB29+BC29+BD29+BE29+BF29+BB28+BC28+BD28+BE28+BF28,"")</f>
        <v>0</v>
      </c>
      <c r="AQ29" s="172"/>
      <c r="AR29" s="173"/>
      <c r="AS29" s="189"/>
      <c r="AT29" s="190"/>
      <c r="AU29" s="191"/>
      <c r="AV29" s="27"/>
      <c r="AW29" s="25"/>
      <c r="AX29" s="25"/>
      <c r="AY29" s="25"/>
      <c r="AZ29" s="28"/>
      <c r="BA29" s="62"/>
      <c r="BB29" s="53">
        <f>IF(G29=K33,1,0)</f>
        <v>0</v>
      </c>
      <c r="BC29" s="53">
        <f>IF(K29=K33,1,0)</f>
        <v>0</v>
      </c>
      <c r="BD29" s="53">
        <f>IF(O29=K33,1,0)</f>
        <v>0</v>
      </c>
      <c r="BE29" s="53">
        <f>IF(S29=K33,1,0)</f>
        <v>0</v>
      </c>
      <c r="BF29" s="53">
        <f>IF(AA29=K33,1,0)</f>
        <v>0</v>
      </c>
      <c r="BG29" s="53">
        <f>RANK(AP29,AP14:AR29,1)*1000</f>
        <v>1000</v>
      </c>
      <c r="BH29" s="53" t="e">
        <f>RANK(AH29,AH14:AJ29,1)*100</f>
        <v>#VALUE!</v>
      </c>
      <c r="BI29" s="53">
        <f>RANK(AK29,AK14:AM29,1)*10</f>
        <v>10</v>
      </c>
      <c r="BJ29" s="53" t="e">
        <f>RANK(AN29,AN14:AO29,1)*1</f>
        <v>#VALUE!</v>
      </c>
      <c r="BK29" s="53">
        <v>0.1</v>
      </c>
      <c r="BL29" s="53" t="e">
        <f>BG29+BH29+BI29+BJ29+BK29</f>
        <v>#VALUE!</v>
      </c>
      <c r="BM29" s="53" t="e">
        <f>RANK(BL29,BL14:BL29,0)</f>
        <v>#VALUE!</v>
      </c>
      <c r="BN29" s="53"/>
      <c r="BO29" s="103">
        <f>IF(G29&gt;0,F30,"")</f>
      </c>
      <c r="BP29" s="103">
        <f>IF(K29&gt;0,J30,"")</f>
      </c>
      <c r="BQ29" s="103">
        <f>IF(O29&gt;0,N30,"")</f>
      </c>
      <c r="BR29" s="103">
        <f>IF(S29&gt;0,R30,"")</f>
      </c>
      <c r="BS29" s="103">
        <f>IF(W29&gt;0,V30,"")</f>
      </c>
      <c r="BT29" s="103">
        <f>MAX(BO29:BS29)</f>
        <v>0</v>
      </c>
      <c r="BU29" s="103">
        <f>IF(BT29&gt;0,BT29,0)</f>
        <v>0</v>
      </c>
      <c r="BV29" s="53"/>
      <c r="BW29" s="49"/>
      <c r="BX29" s="49"/>
    </row>
    <row r="30" spans="1:76" ht="13.5" customHeight="1">
      <c r="A30" s="237"/>
      <c r="B30" s="238"/>
      <c r="C30" s="238"/>
      <c r="D30" s="238"/>
      <c r="E30" s="239"/>
      <c r="F30" s="202">
        <f>IF(F28&gt;0,TRUNC(F28/H28,2),"")</f>
      </c>
      <c r="G30" s="203"/>
      <c r="H30" s="203"/>
      <c r="I30" s="119">
        <f>Tabelle2!O20</f>
        <v>0</v>
      </c>
      <c r="J30" s="202">
        <f>IF(J28&gt;0,TRUNC(J28/L28,2),"")</f>
      </c>
      <c r="K30" s="203"/>
      <c r="L30" s="203"/>
      <c r="M30" s="119">
        <f>Tabelle2!O30</f>
        <v>0</v>
      </c>
      <c r="N30" s="202">
        <f>IF(N28&gt;0,TRUNC(N28/P28,2),"")</f>
      </c>
      <c r="O30" s="203"/>
      <c r="P30" s="203"/>
      <c r="Q30" s="119">
        <f>Tabelle2!O23</f>
        <v>0</v>
      </c>
      <c r="R30" s="202">
        <f>IF(R28&gt;0,TRUNC(R28/T28,2),"")</f>
      </c>
      <c r="S30" s="203"/>
      <c r="T30" s="203"/>
      <c r="U30" s="119">
        <f>Tabelle2!O35</f>
        <v>0</v>
      </c>
      <c r="V30" s="202">
        <f>IF(V28&gt;0,TRUNC(V28/X28,2),"")</f>
      </c>
      <c r="W30" s="203"/>
      <c r="X30" s="203"/>
      <c r="Y30" s="119">
        <f>Tabelle2!O27</f>
        <v>0</v>
      </c>
      <c r="Z30" s="130"/>
      <c r="AA30" s="131"/>
      <c r="AB30" s="131"/>
      <c r="AC30" s="132"/>
      <c r="AD30" s="133"/>
      <c r="AE30" s="134"/>
      <c r="AF30" s="133"/>
      <c r="AG30" s="134"/>
      <c r="AH30" s="133"/>
      <c r="AI30" s="138"/>
      <c r="AJ30" s="134"/>
      <c r="AK30" s="135"/>
      <c r="AL30" s="136"/>
      <c r="AM30" s="137"/>
      <c r="AN30" s="133"/>
      <c r="AO30" s="134"/>
      <c r="AP30" s="133"/>
      <c r="AQ30" s="138"/>
      <c r="AR30" s="134"/>
      <c r="AS30" s="192"/>
      <c r="AT30" s="193"/>
      <c r="AU30" s="194"/>
      <c r="AV30" s="30"/>
      <c r="AW30" s="31"/>
      <c r="AX30" s="31"/>
      <c r="AY30" s="31"/>
      <c r="AZ30" s="32"/>
      <c r="BA30" s="62"/>
      <c r="BB30" s="53">
        <f>IF(F30&gt;=Z15,F30,0)</f>
      </c>
      <c r="BC30" s="53">
        <f>IF(J30&gt;=Z18,J30,0)</f>
      </c>
      <c r="BD30" s="53">
        <f>IF(N30&gt;=Z21,N30,0)</f>
      </c>
      <c r="BE30" s="53">
        <f>IF(R30&gt;=Z24,R30,0)</f>
      </c>
      <c r="BF30" s="53">
        <f>IF(V30&gt;=Z27,V30,0)</f>
      </c>
      <c r="BG30" s="53">
        <f>MAX(BB30:BF30)</f>
        <v>0</v>
      </c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49"/>
      <c r="BX30" s="49"/>
    </row>
    <row r="31" spans="1:76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12"/>
      <c r="AL31" s="112" t="s">
        <v>24</v>
      </c>
      <c r="AM31" s="112"/>
      <c r="AN31" s="112"/>
      <c r="AO31" s="112"/>
      <c r="AP31" s="112"/>
      <c r="AQ31" s="112"/>
      <c r="AR31" s="112"/>
      <c r="AS31" s="29"/>
      <c r="AT31" s="29"/>
      <c r="AU31" s="29"/>
      <c r="AV31" s="29"/>
      <c r="AW31" s="29"/>
      <c r="AX31" s="29"/>
      <c r="AY31" s="29"/>
      <c r="AZ31" s="55"/>
      <c r="BA31" s="29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49"/>
      <c r="BX31" s="49"/>
    </row>
    <row r="32" spans="1:76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29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49"/>
      <c r="BX32" s="49"/>
    </row>
    <row r="33" spans="1:76" ht="19.5" customHeight="1">
      <c r="A33" s="27"/>
      <c r="B33" s="42"/>
      <c r="C33" s="64" t="s">
        <v>49</v>
      </c>
      <c r="D33" s="65"/>
      <c r="E33" s="66"/>
      <c r="F33" s="66"/>
      <c r="G33" s="67"/>
      <c r="H33" s="67"/>
      <c r="I33" s="67"/>
      <c r="J33" s="68"/>
      <c r="K33" s="243" t="s">
        <v>48</v>
      </c>
      <c r="L33" s="243"/>
      <c r="M33" s="69"/>
      <c r="N33" s="67"/>
      <c r="O33" s="66"/>
      <c r="P33" s="66"/>
      <c r="Q33" s="70"/>
      <c r="R33" s="68"/>
      <c r="S33" s="243" t="s">
        <v>47</v>
      </c>
      <c r="T33" s="243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166">
        <f>IF(Tabelle2!F12&gt;0,Tabelle2!F12,"")</f>
      </c>
      <c r="AI33" s="166"/>
      <c r="AJ33" s="166"/>
      <c r="AK33" s="166"/>
      <c r="AL33" s="166"/>
      <c r="AM33" s="166" t="s">
        <v>50</v>
      </c>
      <c r="AN33" s="166"/>
      <c r="AO33" s="166"/>
      <c r="AP33" s="167">
        <f>IF(Tabelle2!F11&gt;0,Tabelle2!F11,"")</f>
      </c>
      <c r="AQ33" s="167"/>
      <c r="AR33" s="167"/>
      <c r="AS33" s="167"/>
      <c r="AT33" s="167"/>
      <c r="AU33" s="167"/>
      <c r="AV33" s="167"/>
      <c r="AW33" s="167"/>
      <c r="AX33" s="167"/>
      <c r="AY33" s="56"/>
      <c r="AZ33" s="55"/>
      <c r="BA33" s="29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49"/>
      <c r="BX33" s="49"/>
    </row>
    <row r="34" spans="1:76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9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49"/>
      <c r="BX34" s="49"/>
    </row>
    <row r="35" spans="1:53" ht="21.75" customHeight="1">
      <c r="A35" s="27"/>
      <c r="B35" s="213" t="s">
        <v>19</v>
      </c>
      <c r="C35" s="213"/>
      <c r="D35" s="213"/>
      <c r="E35" s="9"/>
      <c r="F35" s="9"/>
      <c r="G35" s="13"/>
      <c r="H35" s="13"/>
      <c r="I35" s="212" t="s">
        <v>25</v>
      </c>
      <c r="J35" s="212"/>
      <c r="K35" s="212"/>
      <c r="L35" s="212"/>
      <c r="M35" s="212"/>
      <c r="N35" s="212"/>
      <c r="O35" s="9"/>
      <c r="P35" s="9"/>
      <c r="Q35" s="106"/>
      <c r="R35" s="213" t="s">
        <v>22</v>
      </c>
      <c r="S35" s="213"/>
      <c r="T35" s="213"/>
      <c r="U35" s="213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9"/>
      <c r="AZ35" s="55"/>
      <c r="BA35" s="25"/>
    </row>
    <row r="36" spans="1:54" ht="21.75" customHeight="1">
      <c r="A36" s="30"/>
      <c r="B36" s="211" t="s">
        <v>20</v>
      </c>
      <c r="C36" s="211"/>
      <c r="D36" s="211"/>
      <c r="E36" s="114"/>
      <c r="F36" s="114"/>
      <c r="G36" s="114"/>
      <c r="H36" s="114"/>
      <c r="I36" s="211" t="s">
        <v>21</v>
      </c>
      <c r="J36" s="211" t="s">
        <v>21</v>
      </c>
      <c r="K36" s="211"/>
      <c r="L36" s="211"/>
      <c r="M36" s="211"/>
      <c r="N36" s="211"/>
      <c r="O36" s="114"/>
      <c r="P36" s="114"/>
      <c r="Q36" s="113"/>
      <c r="R36" s="211" t="s">
        <v>23</v>
      </c>
      <c r="S36" s="211"/>
      <c r="T36" s="211"/>
      <c r="U36" s="211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201" t="s">
        <v>13</v>
      </c>
      <c r="AL36" s="201"/>
      <c r="AM36" s="201"/>
      <c r="AN36" s="201"/>
      <c r="AO36" s="201"/>
      <c r="AP36" s="201"/>
      <c r="AQ36" s="201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237">
    <mergeCell ref="V13:W13"/>
    <mergeCell ref="AF20:AG20"/>
    <mergeCell ref="AH20:AJ20"/>
    <mergeCell ref="Z18:AB18"/>
    <mergeCell ref="AB16:AC16"/>
    <mergeCell ref="AN20:AO20"/>
    <mergeCell ref="AD20:AE20"/>
    <mergeCell ref="AK20:AM20"/>
    <mergeCell ref="AH14:AJ14"/>
    <mergeCell ref="AN14:AO14"/>
    <mergeCell ref="AF17:AG17"/>
    <mergeCell ref="AH17:AJ17"/>
    <mergeCell ref="AN17:AO17"/>
    <mergeCell ref="AK17:AM17"/>
    <mergeCell ref="AD17:AE17"/>
    <mergeCell ref="AH33:AL33"/>
    <mergeCell ref="S29:T29"/>
    <mergeCell ref="F28:G28"/>
    <mergeCell ref="V28:W28"/>
    <mergeCell ref="H28:I28"/>
    <mergeCell ref="N30:P30"/>
    <mergeCell ref="J30:L30"/>
    <mergeCell ref="O29:P29"/>
    <mergeCell ref="P28:Q28"/>
    <mergeCell ref="G29:H29"/>
    <mergeCell ref="Z27:AB27"/>
    <mergeCell ref="V30:X30"/>
    <mergeCell ref="R30:T30"/>
    <mergeCell ref="X16:Y16"/>
    <mergeCell ref="X22:Y22"/>
    <mergeCell ref="R18:T18"/>
    <mergeCell ref="Z19:AA19"/>
    <mergeCell ref="W17:X17"/>
    <mergeCell ref="V16:W16"/>
    <mergeCell ref="R16:S16"/>
    <mergeCell ref="R36:U36"/>
    <mergeCell ref="R35:U35"/>
    <mergeCell ref="J28:K28"/>
    <mergeCell ref="R28:S28"/>
    <mergeCell ref="L28:M28"/>
    <mergeCell ref="K33:L33"/>
    <mergeCell ref="S33:T33"/>
    <mergeCell ref="K29:L29"/>
    <mergeCell ref="N28:O28"/>
    <mergeCell ref="I36:N36"/>
    <mergeCell ref="I3:N3"/>
    <mergeCell ref="J13:K13"/>
    <mergeCell ref="AP23:AR23"/>
    <mergeCell ref="AA14:AB14"/>
    <mergeCell ref="AA17:AB17"/>
    <mergeCell ref="AB19:AC19"/>
    <mergeCell ref="V18:X18"/>
    <mergeCell ref="P3:T3"/>
    <mergeCell ref="W14:X14"/>
    <mergeCell ref="X13:Y13"/>
    <mergeCell ref="AP29:AR29"/>
    <mergeCell ref="O26:P26"/>
    <mergeCell ref="AA23:AB23"/>
    <mergeCell ref="AA26:AB26"/>
    <mergeCell ref="W29:X29"/>
    <mergeCell ref="S26:T26"/>
    <mergeCell ref="AF26:AG26"/>
    <mergeCell ref="AB25:AC25"/>
    <mergeCell ref="Z25:AA25"/>
    <mergeCell ref="T25:U25"/>
    <mergeCell ref="AN26:AO26"/>
    <mergeCell ref="AD29:AE29"/>
    <mergeCell ref="AF29:AG29"/>
    <mergeCell ref="AH29:AJ29"/>
    <mergeCell ref="AN29:AO29"/>
    <mergeCell ref="AK26:AM26"/>
    <mergeCell ref="AK29:AM29"/>
    <mergeCell ref="AH26:AJ26"/>
    <mergeCell ref="AD23:AE23"/>
    <mergeCell ref="AF23:AG23"/>
    <mergeCell ref="AH23:AJ23"/>
    <mergeCell ref="AN23:AO23"/>
    <mergeCell ref="AK23:AM23"/>
    <mergeCell ref="T16:U16"/>
    <mergeCell ref="K14:L14"/>
    <mergeCell ref="J22:K22"/>
    <mergeCell ref="O17:P17"/>
    <mergeCell ref="T19:U19"/>
    <mergeCell ref="S14:T14"/>
    <mergeCell ref="S17:T17"/>
    <mergeCell ref="N15:P15"/>
    <mergeCell ref="O14:P14"/>
    <mergeCell ref="N22:O22"/>
    <mergeCell ref="A28:E28"/>
    <mergeCell ref="A29:E29"/>
    <mergeCell ref="A30:E30"/>
    <mergeCell ref="A23:E23"/>
    <mergeCell ref="A26:E26"/>
    <mergeCell ref="A27:E27"/>
    <mergeCell ref="A25:E25"/>
    <mergeCell ref="A24:E24"/>
    <mergeCell ref="AP7:AR12"/>
    <mergeCell ref="Y7:Y12"/>
    <mergeCell ref="Z7:Z12"/>
    <mergeCell ref="AC7:AC12"/>
    <mergeCell ref="AA7:AB12"/>
    <mergeCell ref="AH7:AJ12"/>
    <mergeCell ref="A22:E22"/>
    <mergeCell ref="F16:G16"/>
    <mergeCell ref="F18:H18"/>
    <mergeCell ref="A16:E16"/>
    <mergeCell ref="A17:E17"/>
    <mergeCell ref="A18:E18"/>
    <mergeCell ref="G20:H20"/>
    <mergeCell ref="A19:E19"/>
    <mergeCell ref="A20:E20"/>
    <mergeCell ref="A21:E21"/>
    <mergeCell ref="A14:E14"/>
    <mergeCell ref="A15:E15"/>
    <mergeCell ref="N25:O25"/>
    <mergeCell ref="G23:H23"/>
    <mergeCell ref="N24:P24"/>
    <mergeCell ref="F19:G19"/>
    <mergeCell ref="J19:K19"/>
    <mergeCell ref="K23:L23"/>
    <mergeCell ref="K20:L20"/>
    <mergeCell ref="J21:L21"/>
    <mergeCell ref="I4:N4"/>
    <mergeCell ref="G17:H17"/>
    <mergeCell ref="N18:P18"/>
    <mergeCell ref="H16:I16"/>
    <mergeCell ref="F22:G22"/>
    <mergeCell ref="P16:Q16"/>
    <mergeCell ref="A12:E12"/>
    <mergeCell ref="S7:T12"/>
    <mergeCell ref="A10:E10"/>
    <mergeCell ref="A11:E11"/>
    <mergeCell ref="Q7:Q12"/>
    <mergeCell ref="F7:F12"/>
    <mergeCell ref="I7:I12"/>
    <mergeCell ref="G7:H12"/>
    <mergeCell ref="W7:X12"/>
    <mergeCell ref="J7:J12"/>
    <mergeCell ref="I5:N5"/>
    <mergeCell ref="K7:L12"/>
    <mergeCell ref="M7:M12"/>
    <mergeCell ref="O7:P12"/>
    <mergeCell ref="N7:N12"/>
    <mergeCell ref="R7:R12"/>
    <mergeCell ref="U7:U12"/>
    <mergeCell ref="V7:V12"/>
    <mergeCell ref="R13:S13"/>
    <mergeCell ref="L13:M13"/>
    <mergeCell ref="P13:Q13"/>
    <mergeCell ref="T13:U13"/>
    <mergeCell ref="N13:O13"/>
    <mergeCell ref="BO13:BU13"/>
    <mergeCell ref="AS13:AU15"/>
    <mergeCell ref="AS16:AU18"/>
    <mergeCell ref="BG13:BN13"/>
    <mergeCell ref="AP14:AR14"/>
    <mergeCell ref="AP17:AR17"/>
    <mergeCell ref="AP20:AR20"/>
    <mergeCell ref="J15:L15"/>
    <mergeCell ref="Z15:AB15"/>
    <mergeCell ref="Z16:AA16"/>
    <mergeCell ref="X19:Y19"/>
    <mergeCell ref="W20:X20"/>
    <mergeCell ref="N16:O16"/>
    <mergeCell ref="AD14:AE14"/>
    <mergeCell ref="B36:D36"/>
    <mergeCell ref="AK7:AM12"/>
    <mergeCell ref="AN7:AO12"/>
    <mergeCell ref="I35:N35"/>
    <mergeCell ref="B35:D35"/>
    <mergeCell ref="A13:E13"/>
    <mergeCell ref="L22:M22"/>
    <mergeCell ref="AA20:AB20"/>
    <mergeCell ref="L19:M19"/>
    <mergeCell ref="H19:I19"/>
    <mergeCell ref="Z21:AB21"/>
    <mergeCell ref="Z24:AB24"/>
    <mergeCell ref="R21:T21"/>
    <mergeCell ref="Z22:AA22"/>
    <mergeCell ref="W23:X23"/>
    <mergeCell ref="V22:W22"/>
    <mergeCell ref="G26:H26"/>
    <mergeCell ref="O23:P23"/>
    <mergeCell ref="F30:H30"/>
    <mergeCell ref="R27:T27"/>
    <mergeCell ref="N27:P27"/>
    <mergeCell ref="J27:L27"/>
    <mergeCell ref="F27:H27"/>
    <mergeCell ref="F25:G25"/>
    <mergeCell ref="F24:H24"/>
    <mergeCell ref="J24:L24"/>
    <mergeCell ref="H25:I25"/>
    <mergeCell ref="V19:W19"/>
    <mergeCell ref="R19:S19"/>
    <mergeCell ref="V24:X24"/>
    <mergeCell ref="P25:Q25"/>
    <mergeCell ref="S20:T20"/>
    <mergeCell ref="P22:Q22"/>
    <mergeCell ref="J25:K25"/>
    <mergeCell ref="H22:I22"/>
    <mergeCell ref="F21:H21"/>
    <mergeCell ref="U2:AG3"/>
    <mergeCell ref="U4:AC5"/>
    <mergeCell ref="R15:T15"/>
    <mergeCell ref="V15:X15"/>
    <mergeCell ref="AB13:AC13"/>
    <mergeCell ref="AD7:AE12"/>
    <mergeCell ref="AF14:AG14"/>
    <mergeCell ref="Z13:AA13"/>
    <mergeCell ref="Q5:T5"/>
    <mergeCell ref="AF7:AG12"/>
    <mergeCell ref="AK36:AQ36"/>
    <mergeCell ref="V21:X21"/>
    <mergeCell ref="L25:M25"/>
    <mergeCell ref="X28:Y28"/>
    <mergeCell ref="T28:U28"/>
    <mergeCell ref="R25:S25"/>
    <mergeCell ref="K26:L26"/>
    <mergeCell ref="AH35:AX35"/>
    <mergeCell ref="AD26:AE26"/>
    <mergeCell ref="AB22:AC22"/>
    <mergeCell ref="AE4:AG5"/>
    <mergeCell ref="AU4:AW5"/>
    <mergeCell ref="AX4:AY5"/>
    <mergeCell ref="AL5:AN5"/>
    <mergeCell ref="AS4:AT5"/>
    <mergeCell ref="AO4:AR5"/>
    <mergeCell ref="AM33:AO33"/>
    <mergeCell ref="AP33:AX33"/>
    <mergeCell ref="AV7:AZ12"/>
    <mergeCell ref="AS7:AU12"/>
    <mergeCell ref="AP26:AR26"/>
    <mergeCell ref="AS22:AU24"/>
    <mergeCell ref="AS25:AU27"/>
    <mergeCell ref="AS28:AU30"/>
    <mergeCell ref="AK14:AM14"/>
    <mergeCell ref="AS19:AU21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ignoredErrors>
    <ignoredError sqref="Z28:AC28 Z29:AC29 Z30:AC30 A13:E14 A16:E17 A19:E20 A22:E23" unlockedFormula="1"/>
    <ignoredError sqref="AH15:AJ15 AI14:AJ14 AN15:AO15 AO14 AL14:AM14 AF15:AG15 AG14 AE14 J14 M14:N14 Q14:R14 U14 AQ14:AR14 AP15:AR15 AP16:AR16 AP21:AR22 AP18:AR19 AP24:AR24 J20 J18:K18 J17:K17 J16:K16 K19 AG20 AF21:AG22 AG23 AF24:AG24 AG17 AF18:AG19 AF16:AG16 AK24:AM24 AK21:AM21 AK18:AM18 AK16:AM16 AO17 AO20 AO23 AN24:AO24 AN22:AO22 AN18:AO18 AN16:AO16 AH24:AJ24 AH21:AJ22 AH18:AJ19 AH16:AJ16 V27:Y27 V25:Y26 G22 G19 I17 F17 I20 F20 F23 BT15:BU16 BT24:BU24 BT21:BU22 BT18:BU19 BP18:BS19 BP21:BS22 BP24:BS24 BP15:BS16 BO15:BO16 BO24 BO21:BO22 BO18:BO19 BP14:BQ14 BO20:BQ20 BP23:BQ23 BO17:BQ17 S13 O13 BS23 BS17 BS20 BG13:BH13 BN17 BM19 BM18 BM22 BM21 BM24 BM16 BN23 BN20 BN14 BM15 BN18:BN19 BN21:BN22 BN24 BL15 BN16 BL16 BL24 BL21 BL18 BN15 BG19:BH19 BG22:BH22 BH24 BG16:BH16 BH15 AX24:AZ24 AX21:AZ21 AX18:AZ18 AX23:AZ23 AX20:AZ20 AX17:AZ17 AX19:AZ19 AX22:AZ22 AX16:AZ16 BA16 BA22 BA19 BA17 BA20 BA23 BA18 BA21 BA24 AT22:AU22 AS23:AU24 AT19:AU19 AS20:AU21 AT16:AU16 AV16:AW16 AV22:AW22 AV19:AW19 AV17:AW17 AV20:AW20 AV23:AW23 AV18:AW18 AV21:AW21 AV24:AW24 AS17:AU18 AS19 AS22 AS16 BA25 BA26 BA27 AV14:AW14 AV15:AW15 AS14:AU15 AT13:AU13 AV13:AW13 AX13:BA13 AX15:AZ15 AX14:AZ14 BA14 BA15 BL13:BN13 BH18 BH21 AD21:AE22 AD24:AE24 AD18:AE19 AD16:AE16 AE17 AE20 AE23 R22:U22 R23:U23 R24:U24 AD15:AE15 V17 V20 W19 W16 V23 W22 L18:M18 L16:M16 M23:N23 M20:R20 N21:Q21 L17:N17 I23 J23 K22 Y17:Z17 Y20:Z20 Q23 U20 U17 Q17:R17 Y23:Z23 AC17 AC20 AC23 O16 S16 S19 O22 N19:Q19" evalError="1" unlockedFormula="1"/>
    <ignoredError sqref="AD21:AE22 AD24:AE24 AD18:AE19 AD16:AE16 AE17 AE20 AE23 R22:U22 R23:U23 R24:U24 AD15:AE15" evalError="1" formula="1" unlockedFormula="1"/>
    <ignoredError sqref="BO13:BU13 V14 AK15:AM15 AK22:AM22 AK19:AM19 AI23:AJ23 AI20:AJ20 AI17:AJ17 J26 G25 F26 AN19:AO19 AN21:AO21 I26 Y14:Z14 U26 Q26:R26 N26 AC14 Z26 AC26 AD13:AR13 AD25:AR25 AD27:AR27 AV27:AW27 AV25:AW25 AV26:AW26 BL20 BL17 BI14 BI16:BK16 BI24:BK24 BI21:BK21 BI22:BK22 BH23:BJ23 BI19:BK19 BH20:BI20 BI17 BI18:BK18 BI15:BK15 AX27:AZ27 AX26:AZ26 AX25:AZ25 AS13 BB14:BH14 AS25:AU25 BB13:BF13 AS28:BN29 AS27:AU27 BH27:BN27 AS26:AU26 BB26:BN26 BB25:BN25 BB23:BG23 BB20:BG20 BB17:BH17 BB19:BF19 BB22:BF22 BB16:BF16 BL22 BL19 BI13:BK13 BJ17:BK17 BJ20:BK20 BK23:BM23 BJ14:BM14 BM17 BM20 AS30:BA30 BH30:BN30" evalError="1"/>
    <ignoredError sqref="V17 V20 W19 W16 V23 W22 L18:M18 L16:M16 M23:N23 M20:R20 N21:Q21 L17:N17 I23 J23 K22 Y17:Z17 Y20:Z20 Q23 U20 U17 Q17:R17 Y23:Z23 AC17 AC20 AC23 O16 S16 S19 O22 N19:Q19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9"/>
  <sheetViews>
    <sheetView tabSelected="1" zoomScale="63" zoomScaleNormal="63" zoomScalePageLayoutView="0" workbookViewId="0" topLeftCell="A1">
      <selection activeCell="F12" sqref="F12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1.57421875" style="0" bestFit="1" customWidth="1"/>
    <col min="7" max="7" width="16.8515625" style="0" customWidth="1"/>
    <col min="8" max="8" width="7.140625" style="0" customWidth="1"/>
    <col min="9" max="9" width="15.7109375" style="0" customWidth="1"/>
    <col min="10" max="10" width="8.8515625" style="0" bestFit="1" customWidth="1"/>
    <col min="11" max="11" width="12.7109375" style="0" customWidth="1"/>
    <col min="12" max="12" width="12.8515625" style="0" bestFit="1" customWidth="1"/>
    <col min="13" max="13" width="15.7109375" style="0" customWidth="1"/>
    <col min="14" max="14" width="8.7109375" style="0" customWidth="1"/>
    <col min="15" max="15" width="12.7109375" style="0" customWidth="1"/>
    <col min="16" max="16" width="3.28125" style="0" customWidth="1"/>
    <col min="18" max="18" width="8.57421875" style="0" bestFit="1" customWidth="1"/>
    <col min="19" max="19" width="9.140625" style="0" bestFit="1" customWidth="1"/>
    <col min="20" max="20" width="0.13671875" style="0" customWidth="1"/>
    <col min="21" max="21" width="6.00390625" style="0" bestFit="1" customWidth="1"/>
    <col min="22" max="22" width="6.7109375" style="0" bestFit="1" customWidth="1"/>
    <col min="23" max="24" width="8.140625" style="0" bestFit="1" customWidth="1"/>
    <col min="25" max="25" width="5.421875" style="0" bestFit="1" customWidth="1"/>
    <col min="26" max="28" width="6.7109375" style="0" bestFit="1" customWidth="1"/>
    <col min="33" max="33" width="13.140625" style="0" bestFit="1" customWidth="1"/>
    <col min="34" max="34" width="5.140625" style="0" bestFit="1" customWidth="1"/>
    <col min="35" max="35" width="5.28125" style="0" bestFit="1" customWidth="1"/>
    <col min="36" max="36" width="6.8515625" style="0" bestFit="1" customWidth="1"/>
    <col min="37" max="37" width="8.7109375" style="0" bestFit="1" customWidth="1"/>
    <col min="38" max="38" width="3.57421875" style="0" bestFit="1" customWidth="1"/>
    <col min="39" max="40" width="8.7109375" style="0" bestFit="1" customWidth="1"/>
  </cols>
  <sheetData>
    <row r="1" spans="1:27" ht="13.5" thickBot="1">
      <c r="A1" s="7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244" t="s">
        <v>46</v>
      </c>
      <c r="H2" s="245"/>
      <c r="I2" s="245"/>
      <c r="J2" s="245"/>
      <c r="K2" s="245"/>
      <c r="L2" s="245"/>
      <c r="M2" s="24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thickBot="1">
      <c r="A3" s="7"/>
      <c r="B3" s="7"/>
      <c r="C3" s="7"/>
      <c r="D3" s="7"/>
      <c r="E3" s="7"/>
      <c r="F3" s="7"/>
      <c r="G3" s="247"/>
      <c r="H3" s="248"/>
      <c r="I3" s="248"/>
      <c r="J3" s="248"/>
      <c r="K3" s="248"/>
      <c r="L3" s="248"/>
      <c r="M3" s="24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40" ht="19.5" customHeight="1" thickBot="1">
      <c r="A5" s="89"/>
      <c r="B5" s="89"/>
      <c r="C5" s="89"/>
      <c r="D5" s="89"/>
      <c r="E5" s="89"/>
      <c r="F5" s="253" t="s">
        <v>64</v>
      </c>
      <c r="G5" s="254"/>
      <c r="H5" s="254"/>
      <c r="I5" s="254"/>
      <c r="J5" s="254"/>
      <c r="K5" s="254"/>
      <c r="L5" s="254"/>
      <c r="M5" s="254"/>
      <c r="N5" s="254"/>
      <c r="O5" s="255"/>
      <c r="P5" s="89"/>
      <c r="Q5" s="89"/>
      <c r="R5" s="89"/>
      <c r="S5" s="89"/>
      <c r="T5" s="8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25"/>
      <c r="L6" s="7"/>
      <c r="M6" s="7"/>
      <c r="N6" s="7"/>
      <c r="O6" s="7"/>
      <c r="P6" s="7"/>
      <c r="Q6" s="7"/>
      <c r="R6" s="256" t="s">
        <v>42</v>
      </c>
      <c r="S6" s="257"/>
      <c r="T6" s="257"/>
      <c r="U6" s="257"/>
      <c r="V6" s="257"/>
      <c r="W6" s="257"/>
      <c r="X6" s="257"/>
      <c r="Y6" s="257"/>
      <c r="Z6" s="257"/>
      <c r="AA6" s="258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29" ht="19.5" customHeight="1" thickBot="1">
      <c r="A7" s="78" t="s">
        <v>26</v>
      </c>
      <c r="B7" s="160"/>
      <c r="C7" s="78" t="s">
        <v>16</v>
      </c>
      <c r="D7" s="259" t="s">
        <v>28</v>
      </c>
      <c r="E7" s="260"/>
      <c r="F7" s="82"/>
      <c r="G7" s="81"/>
      <c r="H7" s="78"/>
      <c r="I7" s="79"/>
      <c r="J7" s="78" t="s">
        <v>37</v>
      </c>
      <c r="K7" s="80" t="s">
        <v>34</v>
      </c>
      <c r="L7" s="80" t="s">
        <v>35</v>
      </c>
      <c r="M7" s="80"/>
      <c r="N7" s="78" t="s">
        <v>39</v>
      </c>
      <c r="O7" s="78"/>
      <c r="P7" s="7"/>
      <c r="Q7" s="49"/>
      <c r="R7" s="75" t="s">
        <v>34</v>
      </c>
      <c r="S7" s="76" t="s">
        <v>43</v>
      </c>
      <c r="T7" s="76" t="s">
        <v>36</v>
      </c>
      <c r="U7" s="76" t="s">
        <v>31</v>
      </c>
      <c r="V7" s="76" t="s">
        <v>44</v>
      </c>
      <c r="W7" s="76" t="s">
        <v>8</v>
      </c>
      <c r="X7" s="76" t="s">
        <v>9</v>
      </c>
      <c r="Y7" s="76" t="s">
        <v>10</v>
      </c>
      <c r="Z7" s="76" t="s">
        <v>11</v>
      </c>
      <c r="AA7" s="77" t="s">
        <v>12</v>
      </c>
      <c r="AC7" s="7"/>
    </row>
    <row r="8" spans="1:29" ht="19.5" customHeight="1" thickBot="1">
      <c r="A8" s="78" t="s">
        <v>27</v>
      </c>
      <c r="B8" s="160"/>
      <c r="C8" s="78" t="s">
        <v>17</v>
      </c>
      <c r="D8" s="259" t="s">
        <v>29</v>
      </c>
      <c r="E8" s="260"/>
      <c r="F8" s="82"/>
      <c r="G8" s="81"/>
      <c r="H8" s="98"/>
      <c r="I8" s="79"/>
      <c r="J8" s="81">
        <v>1</v>
      </c>
      <c r="K8" s="82"/>
      <c r="L8" s="82"/>
      <c r="M8" s="104"/>
      <c r="N8" s="78"/>
      <c r="O8" s="78"/>
      <c r="P8" s="7"/>
      <c r="Q8" s="50"/>
      <c r="R8" s="90">
        <f aca="true" t="shared" si="0" ref="R8:T11">K8</f>
        <v>0</v>
      </c>
      <c r="S8" s="90">
        <f t="shared" si="0"/>
        <v>0</v>
      </c>
      <c r="T8" s="90">
        <f t="shared" si="0"/>
        <v>0</v>
      </c>
      <c r="U8" s="74">
        <f>Tabelle1!AD14</f>
      </c>
      <c r="V8" s="74">
        <f>Tabelle1!AF14</f>
      </c>
      <c r="W8" s="115">
        <f>Tabelle1!AH14</f>
      </c>
      <c r="X8" s="115">
        <f>Tabelle1!AK14</f>
        <v>0</v>
      </c>
      <c r="Y8" s="74">
        <f>Tabelle1!AN14</f>
      </c>
      <c r="Z8" s="74">
        <f>Tabelle1!AP14</f>
        <v>0</v>
      </c>
      <c r="AA8" s="74" t="e">
        <f>Tabelle1!AS13</f>
        <v>#VALUE!</v>
      </c>
      <c r="AC8" s="7"/>
    </row>
    <row r="9" spans="1:29" ht="19.5" customHeight="1" thickBot="1">
      <c r="A9" s="78"/>
      <c r="B9" s="160" t="s">
        <v>45</v>
      </c>
      <c r="C9" s="78" t="s">
        <v>18</v>
      </c>
      <c r="D9" s="259" t="s">
        <v>2</v>
      </c>
      <c r="E9" s="260"/>
      <c r="F9" s="82"/>
      <c r="G9" s="81"/>
      <c r="H9" s="98"/>
      <c r="I9" s="79"/>
      <c r="J9" s="81">
        <v>2</v>
      </c>
      <c r="K9" s="82"/>
      <c r="L9" s="82"/>
      <c r="M9" s="104"/>
      <c r="N9" s="78"/>
      <c r="O9" s="78"/>
      <c r="P9" s="7"/>
      <c r="Q9" s="50"/>
      <c r="R9" s="90">
        <f t="shared" si="0"/>
        <v>0</v>
      </c>
      <c r="S9" s="90">
        <f t="shared" si="0"/>
        <v>0</v>
      </c>
      <c r="T9" s="90">
        <f t="shared" si="0"/>
        <v>0</v>
      </c>
      <c r="U9" s="74">
        <f>Tabelle1!AD17</f>
      </c>
      <c r="V9" s="74">
        <f>Tabelle1!AF17</f>
      </c>
      <c r="W9" s="115">
        <f>Tabelle1!AH17</f>
      </c>
      <c r="X9" s="115">
        <f>Tabelle1!AK17</f>
        <v>0</v>
      </c>
      <c r="Y9" s="74">
        <f>Tabelle1!AN17</f>
      </c>
      <c r="Z9" s="74">
        <f>Tabelle1!AP17</f>
        <v>0</v>
      </c>
      <c r="AA9" s="74" t="e">
        <f>Tabelle1!AS16</f>
        <v>#VALUE!</v>
      </c>
      <c r="AC9" s="7"/>
    </row>
    <row r="10" spans="1:29" ht="19.5" customHeight="1" thickBot="1">
      <c r="A10" s="78"/>
      <c r="B10" s="79"/>
      <c r="C10" s="78"/>
      <c r="D10" s="259" t="s">
        <v>30</v>
      </c>
      <c r="E10" s="260"/>
      <c r="F10" s="83"/>
      <c r="G10" s="82"/>
      <c r="H10" s="104"/>
      <c r="I10" s="79"/>
      <c r="J10" s="81">
        <v>3</v>
      </c>
      <c r="K10" s="82"/>
      <c r="L10" s="82"/>
      <c r="M10" s="104"/>
      <c r="N10" s="78"/>
      <c r="O10" s="78"/>
      <c r="P10" s="7"/>
      <c r="Q10" s="50"/>
      <c r="R10" s="90">
        <f t="shared" si="0"/>
        <v>0</v>
      </c>
      <c r="S10" s="90">
        <f t="shared" si="0"/>
        <v>0</v>
      </c>
      <c r="T10" s="90">
        <f t="shared" si="0"/>
        <v>0</v>
      </c>
      <c r="U10" s="74">
        <f>Tabelle1!AD20</f>
      </c>
      <c r="V10" s="74">
        <f>Tabelle1!AF20</f>
      </c>
      <c r="W10" s="115">
        <f>Tabelle1!AH20</f>
      </c>
      <c r="X10" s="115">
        <f>Tabelle1!AK20</f>
        <v>0</v>
      </c>
      <c r="Y10" s="74">
        <f>Tabelle1!AN20</f>
      </c>
      <c r="Z10" s="74">
        <f>Tabelle1!AP20</f>
        <v>0</v>
      </c>
      <c r="AA10" s="74" t="e">
        <f>Tabelle1!AS19</f>
        <v>#VALUE!</v>
      </c>
      <c r="AC10" s="7"/>
    </row>
    <row r="11" spans="1:29" ht="19.5" customHeight="1" thickBot="1">
      <c r="A11" s="78"/>
      <c r="B11" s="79"/>
      <c r="C11" s="79"/>
      <c r="D11" s="259" t="s">
        <v>32</v>
      </c>
      <c r="E11" s="260"/>
      <c r="F11" s="116"/>
      <c r="G11" s="81"/>
      <c r="H11" s="98"/>
      <c r="I11" s="79"/>
      <c r="J11" s="81">
        <v>4</v>
      </c>
      <c r="K11" s="82"/>
      <c r="L11" s="82"/>
      <c r="M11" s="104"/>
      <c r="N11" s="78"/>
      <c r="O11" s="78"/>
      <c r="P11" s="7"/>
      <c r="Q11" s="50"/>
      <c r="R11" s="90">
        <f t="shared" si="0"/>
        <v>0</v>
      </c>
      <c r="S11" s="90">
        <f t="shared" si="0"/>
        <v>0</v>
      </c>
      <c r="T11" s="90">
        <f t="shared" si="0"/>
        <v>0</v>
      </c>
      <c r="U11" s="74">
        <f>Tabelle1!AD23</f>
      </c>
      <c r="V11" s="74">
        <f>Tabelle1!AF23</f>
      </c>
      <c r="W11" s="115">
        <f>Tabelle1!AH23</f>
      </c>
      <c r="X11" s="115">
        <f>Tabelle1!AK23</f>
        <v>0</v>
      </c>
      <c r="Y11" s="74">
        <f>Tabelle1!AN23</f>
      </c>
      <c r="Z11" s="74">
        <f>Tabelle1!AP23</f>
        <v>0</v>
      </c>
      <c r="AA11" s="74" t="e">
        <f>Tabelle1!AS22</f>
        <v>#VALUE!</v>
      </c>
      <c r="AC11" s="7"/>
    </row>
    <row r="12" spans="1:40" ht="19.5" customHeight="1" thickBot="1">
      <c r="A12" s="78"/>
      <c r="B12" s="79"/>
      <c r="C12" s="79"/>
      <c r="D12" s="259" t="s">
        <v>33</v>
      </c>
      <c r="E12" s="260"/>
      <c r="F12" s="82"/>
      <c r="G12" s="81"/>
      <c r="H12" s="98"/>
      <c r="I12" s="78"/>
      <c r="J12" s="84">
        <v>5</v>
      </c>
      <c r="K12" s="82"/>
      <c r="L12" s="82"/>
      <c r="M12" s="104"/>
      <c r="N12" s="78"/>
      <c r="O12" s="78"/>
      <c r="P12" s="7"/>
      <c r="Q12" s="7"/>
      <c r="R12" s="90">
        <f aca="true" t="shared" si="1" ref="R12:T13">K12</f>
        <v>0</v>
      </c>
      <c r="S12" s="90">
        <f t="shared" si="1"/>
        <v>0</v>
      </c>
      <c r="T12" s="90">
        <f t="shared" si="1"/>
        <v>0</v>
      </c>
      <c r="U12" s="74">
        <f>Tabelle1!AD26</f>
      </c>
      <c r="V12" s="74">
        <f>Tabelle1!AF26</f>
      </c>
      <c r="W12" s="115">
        <f>Tabelle1!AH26</f>
      </c>
      <c r="X12" s="115">
        <f>Tabelle1!AK26</f>
        <v>0</v>
      </c>
      <c r="Y12" s="74">
        <f>Tabelle1!AN26</f>
      </c>
      <c r="Z12" s="74">
        <f>Tabelle1!AP26</f>
        <v>0</v>
      </c>
      <c r="AA12" s="74" t="e">
        <f>Tabelle1!AS25</f>
        <v>#VALUE!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9.5" customHeight="1" thickBot="1">
      <c r="A13" s="78"/>
      <c r="B13" s="79"/>
      <c r="C13" s="79"/>
      <c r="D13" s="79"/>
      <c r="E13" s="78"/>
      <c r="F13" s="79"/>
      <c r="G13" s="78"/>
      <c r="H13" s="98"/>
      <c r="I13" s="78"/>
      <c r="J13" s="84">
        <v>6</v>
      </c>
      <c r="K13" s="82"/>
      <c r="L13" s="82"/>
      <c r="M13" s="104"/>
      <c r="N13" s="78"/>
      <c r="O13" s="78"/>
      <c r="P13" s="7"/>
      <c r="Q13" s="7"/>
      <c r="R13" s="90">
        <f t="shared" si="1"/>
        <v>0</v>
      </c>
      <c r="S13" s="90">
        <f t="shared" si="1"/>
        <v>0</v>
      </c>
      <c r="T13" s="90">
        <f t="shared" si="1"/>
        <v>0</v>
      </c>
      <c r="U13" s="74">
        <f>Tabelle1!AD29</f>
      </c>
      <c r="V13" s="74">
        <f>Tabelle1!AF29</f>
      </c>
      <c r="W13" s="115">
        <f>Tabelle1!AH29</f>
      </c>
      <c r="X13" s="115">
        <f>Tabelle1!AK29</f>
        <v>0</v>
      </c>
      <c r="Y13" s="74">
        <f>Tabelle1!AN29</f>
      </c>
      <c r="Z13" s="74">
        <f>Tabelle1!AP29</f>
        <v>0</v>
      </c>
      <c r="AA13" s="74" t="e">
        <f>Tabelle1!AS28</f>
        <v>#VALUE!</v>
      </c>
      <c r="AB13" s="7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9.5" customHeight="1">
      <c r="A14" s="78"/>
      <c r="B14" s="79"/>
      <c r="C14" s="79"/>
      <c r="D14" s="79"/>
      <c r="E14" s="78"/>
      <c r="F14" s="79"/>
      <c r="G14" s="78"/>
      <c r="H14" s="98"/>
      <c r="I14" s="78"/>
      <c r="J14" s="79"/>
      <c r="K14" s="84"/>
      <c r="L14" s="84"/>
      <c r="M14" s="79"/>
      <c r="N14" s="78"/>
      <c r="O14" s="78"/>
      <c r="P14" s="7"/>
      <c r="Q14" s="7"/>
      <c r="R14" s="91"/>
      <c r="S14" s="91"/>
      <c r="T14" s="91"/>
      <c r="U14" s="91"/>
      <c r="V14" s="91"/>
      <c r="W14" s="91"/>
      <c r="X14" s="92"/>
      <c r="Y14" s="92"/>
      <c r="Z14" s="92"/>
      <c r="AA14" s="71"/>
      <c r="AB14" s="7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9.5" customHeight="1">
      <c r="A15" s="78"/>
      <c r="B15" s="79"/>
      <c r="C15" s="79"/>
      <c r="D15" s="79"/>
      <c r="E15" s="78"/>
      <c r="F15" s="79"/>
      <c r="G15" s="78"/>
      <c r="H15" s="98"/>
      <c r="I15" s="78"/>
      <c r="J15" s="79"/>
      <c r="K15" s="84"/>
      <c r="L15" s="84"/>
      <c r="M15" s="79"/>
      <c r="N15" s="78"/>
      <c r="O15" s="78"/>
      <c r="P15" s="7"/>
      <c r="Q15" s="7"/>
      <c r="R15" s="91"/>
      <c r="S15" s="91"/>
      <c r="T15" s="91"/>
      <c r="U15" s="91"/>
      <c r="V15" s="91"/>
      <c r="W15" s="91"/>
      <c r="X15" s="92"/>
      <c r="Y15" s="92"/>
      <c r="Z15" s="92"/>
      <c r="AA15" s="71"/>
      <c r="AB15" s="72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6.5" thickBot="1">
      <c r="A16" s="78"/>
      <c r="B16" s="78"/>
      <c r="C16" s="78"/>
      <c r="D16" s="78"/>
      <c r="E16" s="78"/>
      <c r="F16" s="78"/>
      <c r="G16" s="78"/>
      <c r="H16" s="98"/>
      <c r="I16" s="85" t="s">
        <v>31</v>
      </c>
      <c r="J16" s="85" t="s">
        <v>44</v>
      </c>
      <c r="K16" s="85" t="s">
        <v>10</v>
      </c>
      <c r="L16" s="86" t="s">
        <v>39</v>
      </c>
      <c r="M16" s="85" t="s">
        <v>31</v>
      </c>
      <c r="N16" s="85" t="s">
        <v>44</v>
      </c>
      <c r="O16" s="85" t="s">
        <v>10</v>
      </c>
      <c r="P16" s="49"/>
      <c r="Q16" s="49"/>
      <c r="R16" s="91"/>
      <c r="S16" s="91"/>
      <c r="T16" s="91"/>
      <c r="U16" s="91"/>
      <c r="V16" s="91"/>
      <c r="W16" s="91"/>
      <c r="X16" s="92"/>
      <c r="Y16" s="92"/>
      <c r="Z16" s="92"/>
      <c r="AA16" s="71"/>
      <c r="AB16" s="7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6.5" thickBot="1">
      <c r="A17" s="78" t="s">
        <v>38</v>
      </c>
      <c r="B17" s="250" t="str">
        <f>CONCATENATE(K9,", "&amp;L9)</f>
        <v>, </v>
      </c>
      <c r="C17" s="251"/>
      <c r="D17" s="85" t="s">
        <v>39</v>
      </c>
      <c r="E17" s="250" t="str">
        <f>CONCATENATE(K12,", "&amp;L12)</f>
        <v>, </v>
      </c>
      <c r="F17" s="252"/>
      <c r="G17" s="96" t="s">
        <v>57</v>
      </c>
      <c r="H17" s="99"/>
      <c r="I17" s="87"/>
      <c r="J17" s="87"/>
      <c r="K17" s="87"/>
      <c r="L17" s="86" t="s">
        <v>39</v>
      </c>
      <c r="M17" s="87"/>
      <c r="N17" s="88">
        <f>IF(J17&gt;0,J17,"")</f>
      </c>
      <c r="O17" s="87"/>
      <c r="P17" s="49"/>
      <c r="Q17" s="49"/>
      <c r="R17" s="91"/>
      <c r="S17" s="91"/>
      <c r="T17" s="91"/>
      <c r="U17" s="91"/>
      <c r="V17" s="91"/>
      <c r="W17" s="91"/>
      <c r="X17" s="92"/>
      <c r="Y17" s="92"/>
      <c r="Z17" s="92"/>
      <c r="AA17" s="71"/>
      <c r="AB17" s="71"/>
      <c r="AC17" s="7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6.5" thickBot="1">
      <c r="A18" s="78"/>
      <c r="B18" s="250" t="str">
        <f>CONCATENATE(K10,", "&amp;L10)</f>
        <v>, </v>
      </c>
      <c r="C18" s="251"/>
      <c r="D18" s="85" t="s">
        <v>39</v>
      </c>
      <c r="E18" s="250" t="str">
        <f>CONCATENATE(K11,", "&amp;L11)</f>
        <v>, </v>
      </c>
      <c r="F18" s="252"/>
      <c r="G18" s="97" t="s">
        <v>53</v>
      </c>
      <c r="H18" s="99"/>
      <c r="I18" s="87"/>
      <c r="J18" s="87"/>
      <c r="K18" s="87"/>
      <c r="L18" s="86" t="s">
        <v>39</v>
      </c>
      <c r="M18" s="87"/>
      <c r="N18" s="88">
        <f>IF(J18&gt;0,J18,"")</f>
      </c>
      <c r="O18" s="87"/>
      <c r="P18" s="49"/>
      <c r="Q18" s="49"/>
      <c r="R18" s="91"/>
      <c r="S18" s="91"/>
      <c r="T18" s="91"/>
      <c r="U18" s="91"/>
      <c r="V18" s="91"/>
      <c r="W18" s="91"/>
      <c r="X18" s="92"/>
      <c r="Y18" s="92"/>
      <c r="Z18" s="92"/>
      <c r="AA18" s="71"/>
      <c r="AB18" s="71"/>
      <c r="AC18" s="71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.75" thickBot="1">
      <c r="A19" s="78"/>
      <c r="B19" s="81"/>
      <c r="C19" s="81"/>
      <c r="D19" s="85"/>
      <c r="E19" s="81"/>
      <c r="F19" s="81"/>
      <c r="G19" s="85"/>
      <c r="H19" s="100"/>
      <c r="I19" s="85"/>
      <c r="J19" s="85"/>
      <c r="K19" s="85"/>
      <c r="L19" s="85"/>
      <c r="M19" s="85"/>
      <c r="N19" s="85"/>
      <c r="O19" s="85"/>
      <c r="P19" s="29"/>
      <c r="Q19" s="29"/>
      <c r="R19" s="91"/>
      <c r="S19" s="91"/>
      <c r="T19" s="91"/>
      <c r="U19" s="91"/>
      <c r="V19" s="91"/>
      <c r="W19" s="91"/>
      <c r="X19" s="92"/>
      <c r="Y19" s="92"/>
      <c r="Z19" s="92"/>
      <c r="AA19" s="71"/>
      <c r="AB19" s="71"/>
      <c r="AC19" s="7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6.5" thickBot="1">
      <c r="A20" s="78" t="s">
        <v>40</v>
      </c>
      <c r="B20" s="250" t="str">
        <f>CONCATENATE(K8,", "&amp;L8)</f>
        <v>, </v>
      </c>
      <c r="C20" s="251"/>
      <c r="D20" s="85" t="s">
        <v>39</v>
      </c>
      <c r="E20" s="250" t="str">
        <f>CONCATENATE(K13,", "&amp;L13)</f>
        <v>, </v>
      </c>
      <c r="F20" s="252"/>
      <c r="G20" s="96" t="s">
        <v>58</v>
      </c>
      <c r="H20" s="99"/>
      <c r="I20" s="87"/>
      <c r="J20" s="87"/>
      <c r="K20" s="87"/>
      <c r="L20" s="86" t="s">
        <v>39</v>
      </c>
      <c r="M20" s="87"/>
      <c r="N20" s="88">
        <f>IF(J20&gt;0,J20,"")</f>
      </c>
      <c r="O20" s="87"/>
      <c r="P20" s="7"/>
      <c r="Q20" s="7"/>
      <c r="R20" s="91"/>
      <c r="S20" s="91"/>
      <c r="T20" s="91"/>
      <c r="U20" s="91"/>
      <c r="V20" s="91"/>
      <c r="W20" s="91"/>
      <c r="X20" s="92"/>
      <c r="Y20" s="92"/>
      <c r="Z20" s="92"/>
      <c r="AA20" s="91"/>
      <c r="AB20" s="91"/>
      <c r="AC20" s="71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6.5" thickBot="1">
      <c r="A21" s="78"/>
      <c r="B21" s="250" t="str">
        <f>CONCATENATE(K9,", "&amp;L9)</f>
        <v>, </v>
      </c>
      <c r="C21" s="251"/>
      <c r="D21" s="85" t="s">
        <v>39</v>
      </c>
      <c r="E21" s="250" t="str">
        <f>CONCATENATE(K11,", "&amp;L11)</f>
        <v>, </v>
      </c>
      <c r="F21" s="252"/>
      <c r="G21" s="97" t="s">
        <v>53</v>
      </c>
      <c r="H21" s="99"/>
      <c r="I21" s="87"/>
      <c r="J21" s="87"/>
      <c r="K21" s="87"/>
      <c r="L21" s="86" t="s">
        <v>39</v>
      </c>
      <c r="M21" s="87"/>
      <c r="N21" s="88">
        <f>IF(J21&gt;0,J21,"")</f>
      </c>
      <c r="O21" s="87"/>
      <c r="P21" s="7"/>
      <c r="Q21" s="7"/>
      <c r="R21" s="91"/>
      <c r="S21" s="91"/>
      <c r="T21" s="91"/>
      <c r="U21" s="91"/>
      <c r="V21" s="91"/>
      <c r="W21" s="91"/>
      <c r="X21" s="92"/>
      <c r="Y21" s="92"/>
      <c r="Z21" s="92"/>
      <c r="AA21" s="92"/>
      <c r="AB21" s="92"/>
      <c r="AC21" s="71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.75" thickBot="1">
      <c r="A22" s="78"/>
      <c r="B22" s="81"/>
      <c r="C22" s="81"/>
      <c r="D22" s="85"/>
      <c r="E22" s="81"/>
      <c r="F22" s="81"/>
      <c r="G22" s="85"/>
      <c r="H22" s="100"/>
      <c r="I22" s="85"/>
      <c r="J22" s="85"/>
      <c r="K22" s="85"/>
      <c r="L22" s="85"/>
      <c r="M22" s="85"/>
      <c r="N22" s="85"/>
      <c r="O22" s="85"/>
      <c r="P22" s="7"/>
      <c r="Q22" s="7"/>
      <c r="R22" s="91"/>
      <c r="S22" s="91"/>
      <c r="T22" s="91"/>
      <c r="U22" s="91"/>
      <c r="V22" s="91"/>
      <c r="W22" s="91"/>
      <c r="X22" s="92"/>
      <c r="Y22" s="92"/>
      <c r="Z22" s="92"/>
      <c r="AA22" s="92"/>
      <c r="AB22" s="92"/>
      <c r="AC22" s="71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6.5" thickBot="1">
      <c r="A23" s="78" t="s">
        <v>41</v>
      </c>
      <c r="B23" s="250" t="str">
        <f>CONCATENATE(K10,", "&amp;L10)</f>
        <v>, </v>
      </c>
      <c r="C23" s="251"/>
      <c r="D23" s="85" t="s">
        <v>39</v>
      </c>
      <c r="E23" s="250" t="str">
        <f>CONCATENATE(K13,", "&amp;L13)</f>
        <v>, </v>
      </c>
      <c r="F23" s="252"/>
      <c r="G23" s="96" t="s">
        <v>59</v>
      </c>
      <c r="H23" s="99"/>
      <c r="I23" s="87"/>
      <c r="J23" s="87"/>
      <c r="K23" s="87"/>
      <c r="L23" s="86" t="s">
        <v>39</v>
      </c>
      <c r="M23" s="87"/>
      <c r="N23" s="88">
        <f>IF(J23&gt;0,J23,"")</f>
      </c>
      <c r="O23" s="87"/>
      <c r="P23" s="7"/>
      <c r="Q23" s="7"/>
      <c r="R23" s="91"/>
      <c r="S23" s="91"/>
      <c r="T23" s="91"/>
      <c r="U23" s="91"/>
      <c r="V23" s="91"/>
      <c r="W23" s="91"/>
      <c r="X23" s="92"/>
      <c r="Y23" s="92"/>
      <c r="Z23" s="92"/>
      <c r="AA23" s="92"/>
      <c r="AB23" s="92"/>
      <c r="AC23" s="7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6.5" thickBot="1">
      <c r="A24" s="78"/>
      <c r="B24" s="250" t="str">
        <f>CONCATENATE(K8,", "&amp;L8)</f>
        <v>, </v>
      </c>
      <c r="C24" s="251"/>
      <c r="D24" s="85" t="s">
        <v>39</v>
      </c>
      <c r="E24" s="250" t="str">
        <f>CONCATENATE(K12,", "&amp;L12)</f>
        <v>, </v>
      </c>
      <c r="F24" s="252"/>
      <c r="G24" s="97" t="s">
        <v>53</v>
      </c>
      <c r="H24" s="99"/>
      <c r="I24" s="87"/>
      <c r="J24" s="87"/>
      <c r="K24" s="87"/>
      <c r="L24" s="86" t="s">
        <v>39</v>
      </c>
      <c r="M24" s="87"/>
      <c r="N24" s="88">
        <f>IF(J24&gt;0,J24,"")</f>
      </c>
      <c r="O24" s="87"/>
      <c r="P24" s="7"/>
      <c r="Q24" s="7"/>
      <c r="R24" s="91"/>
      <c r="S24" s="91"/>
      <c r="T24" s="91"/>
      <c r="U24" s="91"/>
      <c r="V24" s="91"/>
      <c r="W24" s="91"/>
      <c r="X24" s="92"/>
      <c r="Y24" s="92"/>
      <c r="Z24" s="92"/>
      <c r="AA24" s="92"/>
      <c r="AB24" s="92"/>
      <c r="AC24" s="7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3.5" thickBot="1">
      <c r="A25" s="51"/>
      <c r="B25" s="29"/>
      <c r="C25" s="29"/>
      <c r="D25" s="29"/>
      <c r="E25" s="25"/>
      <c r="F25" s="7"/>
      <c r="G25" s="95"/>
      <c r="H25" s="101"/>
      <c r="I25" s="7"/>
      <c r="J25" s="7"/>
      <c r="K25" s="26"/>
      <c r="L25" s="26"/>
      <c r="M25" s="25"/>
      <c r="N25" s="7"/>
      <c r="O25" s="59"/>
      <c r="P25" s="7"/>
      <c r="Q25" s="7"/>
      <c r="R25" s="91"/>
      <c r="S25" s="91"/>
      <c r="T25" s="91"/>
      <c r="U25" s="91"/>
      <c r="V25" s="91"/>
      <c r="W25" s="91"/>
      <c r="X25" s="92"/>
      <c r="Y25" s="92"/>
      <c r="Z25" s="92"/>
      <c r="AA25" s="92"/>
      <c r="AB25" s="92"/>
      <c r="AC25" s="7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6.5" thickBot="1">
      <c r="A26" s="78" t="s">
        <v>51</v>
      </c>
      <c r="B26" s="250" t="str">
        <f>CONCATENATE(K9,", "&amp;L9)</f>
        <v>, </v>
      </c>
      <c r="C26" s="251"/>
      <c r="D26" s="85" t="s">
        <v>39</v>
      </c>
      <c r="E26" s="250" t="str">
        <f>CONCATENATE(K10,", "&amp;L10)</f>
        <v>, </v>
      </c>
      <c r="F26" s="252"/>
      <c r="G26" s="96" t="s">
        <v>60</v>
      </c>
      <c r="H26" s="99"/>
      <c r="I26" s="87"/>
      <c r="J26" s="87"/>
      <c r="K26" s="87"/>
      <c r="L26" s="86" t="s">
        <v>39</v>
      </c>
      <c r="M26" s="87"/>
      <c r="N26" s="88">
        <f>IF(J26&gt;0,J26,"")</f>
      </c>
      <c r="O26" s="87"/>
      <c r="P26" s="7"/>
      <c r="Q26" s="7"/>
      <c r="R26" s="91"/>
      <c r="S26" s="91"/>
      <c r="T26" s="91"/>
      <c r="U26" s="91"/>
      <c r="V26" s="91"/>
      <c r="W26" s="91"/>
      <c r="X26" s="92"/>
      <c r="Y26" s="92"/>
      <c r="Z26" s="92"/>
      <c r="AA26" s="92"/>
      <c r="AB26" s="92"/>
      <c r="AC26" s="7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6.5" thickBot="1">
      <c r="A27" s="78"/>
      <c r="B27" s="250" t="str">
        <f>CONCATENATE(K12,", "&amp;L12)</f>
        <v>, </v>
      </c>
      <c r="C27" s="251"/>
      <c r="D27" s="85" t="s">
        <v>39</v>
      </c>
      <c r="E27" s="250" t="str">
        <f>CONCATENATE(K13,", "&amp;L13)</f>
        <v>, </v>
      </c>
      <c r="F27" s="252"/>
      <c r="G27" s="97" t="s">
        <v>53</v>
      </c>
      <c r="H27" s="99"/>
      <c r="I27" s="87"/>
      <c r="J27" s="87"/>
      <c r="K27" s="87"/>
      <c r="L27" s="86" t="s">
        <v>39</v>
      </c>
      <c r="M27" s="87"/>
      <c r="N27" s="88">
        <f>IF(J27&gt;0,J27,"")</f>
      </c>
      <c r="O27" s="87"/>
      <c r="P27" s="7"/>
      <c r="Q27" s="7"/>
      <c r="R27" s="91"/>
      <c r="S27" s="91"/>
      <c r="T27" s="91"/>
      <c r="U27" s="91"/>
      <c r="V27" s="91"/>
      <c r="W27" s="91"/>
      <c r="X27" s="92"/>
      <c r="Y27" s="92"/>
      <c r="Z27" s="92"/>
      <c r="AA27" s="92"/>
      <c r="AB27" s="92"/>
      <c r="AC27" s="7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3.5" thickBot="1">
      <c r="A28" s="51"/>
      <c r="B28" s="29"/>
      <c r="C28" s="29"/>
      <c r="D28" s="29"/>
      <c r="E28" s="25"/>
      <c r="F28" s="7"/>
      <c r="G28" s="95"/>
      <c r="H28" s="101"/>
      <c r="I28" s="7"/>
      <c r="J28" s="7"/>
      <c r="K28" s="26"/>
      <c r="L28" s="26"/>
      <c r="M28" s="25"/>
      <c r="N28" s="7"/>
      <c r="O28" s="59"/>
      <c r="P28" s="7"/>
      <c r="Q28" s="105"/>
      <c r="R28" s="93"/>
      <c r="S28" s="93"/>
      <c r="T28" s="93"/>
      <c r="U28" s="93"/>
      <c r="V28" s="93"/>
      <c r="W28" s="91"/>
      <c r="X28" s="92"/>
      <c r="Y28" s="92"/>
      <c r="Z28" s="92"/>
      <c r="AA28" s="92"/>
      <c r="AB28" s="92"/>
      <c r="AC28" s="7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6.5" thickBot="1">
      <c r="A29" s="78" t="s">
        <v>52</v>
      </c>
      <c r="B29" s="250" t="str">
        <f>CONCATENATE(K8,", "&amp;L8)</f>
        <v>, </v>
      </c>
      <c r="C29" s="251"/>
      <c r="D29" s="85" t="s">
        <v>39</v>
      </c>
      <c r="E29" s="250" t="str">
        <f>CONCATENATE(K11,", "&amp;L11)</f>
        <v>, </v>
      </c>
      <c r="F29" s="252"/>
      <c r="G29" s="96" t="s">
        <v>58</v>
      </c>
      <c r="H29" s="99"/>
      <c r="I29" s="87"/>
      <c r="J29" s="87"/>
      <c r="K29" s="87"/>
      <c r="L29" s="86" t="s">
        <v>39</v>
      </c>
      <c r="M29" s="87"/>
      <c r="N29" s="88">
        <f>IF(J29&gt;0,J29,"")</f>
      </c>
      <c r="O29" s="87"/>
      <c r="P29" s="7"/>
      <c r="Q29" s="105"/>
      <c r="R29" s="93"/>
      <c r="S29" s="93"/>
      <c r="T29" s="93"/>
      <c r="U29" s="93"/>
      <c r="V29" s="93"/>
      <c r="W29" s="91"/>
      <c r="X29" s="92"/>
      <c r="Y29" s="92"/>
      <c r="Z29" s="92"/>
      <c r="AA29" s="92"/>
      <c r="AB29" s="92"/>
      <c r="AC29" s="71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6.5" thickBot="1">
      <c r="A30" s="78"/>
      <c r="B30" s="250" t="str">
        <f>CONCATENATE(K9,", "&amp;L9)</f>
        <v>, </v>
      </c>
      <c r="C30" s="251"/>
      <c r="D30" s="85" t="s">
        <v>39</v>
      </c>
      <c r="E30" s="250" t="str">
        <f>CONCATENATE(K13,", "&amp;L13)</f>
        <v>, </v>
      </c>
      <c r="F30" s="252"/>
      <c r="G30" s="97" t="s">
        <v>53</v>
      </c>
      <c r="H30" s="99"/>
      <c r="I30" s="87"/>
      <c r="J30" s="87"/>
      <c r="K30" s="87"/>
      <c r="L30" s="86" t="s">
        <v>39</v>
      </c>
      <c r="M30" s="87"/>
      <c r="N30" s="88">
        <f>IF(J30&gt;0,J30,"")</f>
      </c>
      <c r="O30" s="87"/>
      <c r="P30" s="7"/>
      <c r="Q30" s="105"/>
      <c r="R30" s="93"/>
      <c r="S30" s="93"/>
      <c r="T30" s="93"/>
      <c r="U30" s="93"/>
      <c r="V30" s="93"/>
      <c r="W30" s="91"/>
      <c r="X30" s="92"/>
      <c r="Y30" s="92"/>
      <c r="Z30" s="92"/>
      <c r="AA30" s="92"/>
      <c r="AB30" s="92"/>
      <c r="AC30" s="7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3.5" thickBot="1">
      <c r="A31" s="51"/>
      <c r="B31" s="29"/>
      <c r="C31" s="29"/>
      <c r="D31" s="29"/>
      <c r="E31" s="25"/>
      <c r="F31" s="7"/>
      <c r="G31" s="7"/>
      <c r="H31" s="102"/>
      <c r="I31" s="7"/>
      <c r="J31" s="7"/>
      <c r="K31" s="26"/>
      <c r="L31" s="26"/>
      <c r="M31" s="25"/>
      <c r="N31" s="7"/>
      <c r="O31" s="59"/>
      <c r="P31" s="7"/>
      <c r="Q31" s="105"/>
      <c r="R31" s="93"/>
      <c r="S31" s="93"/>
      <c r="T31" s="93"/>
      <c r="U31" s="93"/>
      <c r="V31" s="93"/>
      <c r="W31" s="91"/>
      <c r="X31" s="92"/>
      <c r="Y31" s="92"/>
      <c r="Z31" s="92"/>
      <c r="AA31" s="92"/>
      <c r="AB31" s="92"/>
      <c r="AC31" s="7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6.5" thickBot="1">
      <c r="A32" s="78" t="s">
        <v>54</v>
      </c>
      <c r="B32" s="250" t="str">
        <f>CONCATENATE(K11,", "&amp;L11)</f>
        <v>, </v>
      </c>
      <c r="C32" s="251"/>
      <c r="D32" s="85" t="s">
        <v>39</v>
      </c>
      <c r="E32" s="250" t="str">
        <f>CONCATENATE(K12,", "&amp;L12)</f>
        <v>, </v>
      </c>
      <c r="F32" s="252"/>
      <c r="G32" s="96" t="s">
        <v>61</v>
      </c>
      <c r="H32" s="102"/>
      <c r="I32" s="87"/>
      <c r="J32" s="87"/>
      <c r="K32" s="87"/>
      <c r="L32" s="86" t="s">
        <v>39</v>
      </c>
      <c r="M32" s="87"/>
      <c r="N32" s="88">
        <f>IF(J32&gt;0,J32,"")</f>
      </c>
      <c r="O32" s="87"/>
      <c r="P32" s="7"/>
      <c r="Q32" s="105"/>
      <c r="R32" s="93"/>
      <c r="S32" s="93"/>
      <c r="T32" s="93"/>
      <c r="U32" s="93"/>
      <c r="V32" s="93"/>
      <c r="W32" s="91"/>
      <c r="X32" s="92"/>
      <c r="Y32" s="92"/>
      <c r="Z32" s="92"/>
      <c r="AA32" s="92"/>
      <c r="AB32" s="92"/>
      <c r="AC32" s="7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6.5" thickBot="1">
      <c r="A33" s="78"/>
      <c r="B33" s="250" t="str">
        <f>CONCATENATE(K8,", "&amp;L8)</f>
        <v>, </v>
      </c>
      <c r="C33" s="251"/>
      <c r="D33" s="85" t="s">
        <v>39</v>
      </c>
      <c r="E33" s="250" t="str">
        <f>CONCATENATE(K10,", "&amp;L10)</f>
        <v>, </v>
      </c>
      <c r="F33" s="252"/>
      <c r="G33" s="97" t="s">
        <v>53</v>
      </c>
      <c r="H33" s="102"/>
      <c r="I33" s="87"/>
      <c r="J33" s="87"/>
      <c r="K33" s="87"/>
      <c r="L33" s="86" t="s">
        <v>39</v>
      </c>
      <c r="M33" s="87"/>
      <c r="N33" s="88">
        <f>IF(J33&gt;0,J33,"")</f>
      </c>
      <c r="O33" s="87"/>
      <c r="P33" s="7"/>
      <c r="Q33" s="105"/>
      <c r="R33" s="93"/>
      <c r="S33" s="93"/>
      <c r="T33" s="93"/>
      <c r="U33" s="93"/>
      <c r="V33" s="93"/>
      <c r="W33" s="91"/>
      <c r="X33" s="92"/>
      <c r="Y33" s="92"/>
      <c r="Z33" s="92"/>
      <c r="AA33" s="92"/>
      <c r="AB33" s="92"/>
      <c r="AC33" s="7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3.5" thickBot="1">
      <c r="A34" s="51"/>
      <c r="B34" s="29"/>
      <c r="C34" s="29"/>
      <c r="D34" s="29"/>
      <c r="E34" s="25"/>
      <c r="F34" s="7"/>
      <c r="G34" s="7"/>
      <c r="H34" s="7"/>
      <c r="I34" s="7"/>
      <c r="J34" s="7"/>
      <c r="K34" s="26"/>
      <c r="L34" s="26"/>
      <c r="M34" s="25"/>
      <c r="N34" s="7"/>
      <c r="O34" s="59"/>
      <c r="P34" s="7"/>
      <c r="Q34" s="105"/>
      <c r="R34" s="93"/>
      <c r="S34" s="93"/>
      <c r="T34" s="93"/>
      <c r="U34" s="93"/>
      <c r="V34" s="93"/>
      <c r="W34" s="91"/>
      <c r="X34" s="92"/>
      <c r="Y34" s="92"/>
      <c r="Z34" s="92"/>
      <c r="AA34" s="71"/>
      <c r="AB34" s="71"/>
      <c r="AC34" s="7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6.5" thickBot="1">
      <c r="A35" s="78" t="s">
        <v>55</v>
      </c>
      <c r="B35" s="250" t="str">
        <f>CONCATENATE(K11,", "&amp;L11)</f>
        <v>, </v>
      </c>
      <c r="C35" s="251"/>
      <c r="D35" s="85" t="s">
        <v>39</v>
      </c>
      <c r="E35" s="250" t="str">
        <f>CONCATENATE(K13,", "&amp;L13)</f>
        <v>, </v>
      </c>
      <c r="F35" s="252"/>
      <c r="G35" s="96" t="s">
        <v>62</v>
      </c>
      <c r="H35" s="7"/>
      <c r="I35" s="87"/>
      <c r="J35" s="87"/>
      <c r="K35" s="87"/>
      <c r="L35" s="86" t="s">
        <v>39</v>
      </c>
      <c r="M35" s="87"/>
      <c r="N35" s="88">
        <f>IF(J35&gt;0,J35,"")</f>
      </c>
      <c r="O35" s="87"/>
      <c r="P35" s="7"/>
      <c r="Q35" s="105"/>
      <c r="R35" s="93"/>
      <c r="S35" s="93"/>
      <c r="T35" s="93"/>
      <c r="U35" s="93"/>
      <c r="V35" s="93"/>
      <c r="W35" s="91"/>
      <c r="X35" s="92"/>
      <c r="Y35" s="92"/>
      <c r="Z35" s="92"/>
      <c r="AA35" s="71"/>
      <c r="AB35" s="71"/>
      <c r="AC35" s="7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6.5" thickBot="1">
      <c r="A36" s="78"/>
      <c r="B36" s="250" t="str">
        <f>CONCATENATE(K10,", "&amp;L10)</f>
        <v>, </v>
      </c>
      <c r="C36" s="251"/>
      <c r="D36" s="85" t="s">
        <v>39</v>
      </c>
      <c r="E36" s="250" t="str">
        <f>CONCATENATE(K12,", "&amp;L12)</f>
        <v>, </v>
      </c>
      <c r="F36" s="252"/>
      <c r="G36" s="97" t="s">
        <v>53</v>
      </c>
      <c r="H36" s="7"/>
      <c r="I36" s="87"/>
      <c r="J36" s="87"/>
      <c r="K36" s="87"/>
      <c r="L36" s="86" t="s">
        <v>39</v>
      </c>
      <c r="M36" s="87"/>
      <c r="N36" s="88">
        <f>IF(J36&gt;0,J36,"")</f>
      </c>
      <c r="O36" s="87"/>
      <c r="P36" s="7"/>
      <c r="Q36" s="105"/>
      <c r="R36" s="93"/>
      <c r="S36" s="93"/>
      <c r="T36" s="93"/>
      <c r="U36" s="93"/>
      <c r="V36" s="93"/>
      <c r="W36" s="91"/>
      <c r="X36" s="92"/>
      <c r="Y36" s="92"/>
      <c r="Z36" s="92"/>
      <c r="AA36" s="71"/>
      <c r="AB36" s="71"/>
      <c r="AC36" s="7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3.5" thickBot="1">
      <c r="A37" s="7"/>
      <c r="B37" s="7"/>
      <c r="C37" s="7"/>
      <c r="D37" s="7"/>
      <c r="E37" s="7"/>
      <c r="F37" s="7"/>
      <c r="G37" s="7"/>
      <c r="H37" s="7"/>
      <c r="I37" s="7"/>
      <c r="J37" s="7"/>
      <c r="K37" s="26"/>
      <c r="L37" s="26"/>
      <c r="M37" s="25"/>
      <c r="N37" s="7"/>
      <c r="O37" s="59"/>
      <c r="P37" s="7"/>
      <c r="Q37" s="105"/>
      <c r="R37" s="93"/>
      <c r="S37" s="93"/>
      <c r="T37" s="93"/>
      <c r="U37" s="93"/>
      <c r="V37" s="93"/>
      <c r="W37" s="91"/>
      <c r="X37" s="92"/>
      <c r="Y37" s="92"/>
      <c r="Z37" s="92"/>
      <c r="AA37" s="71"/>
      <c r="AB37" s="71"/>
      <c r="AC37" s="7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6.5" thickBot="1">
      <c r="A38" s="78" t="s">
        <v>56</v>
      </c>
      <c r="B38" s="250" t="str">
        <f>CONCATENATE(K8,", "&amp;L8)</f>
        <v>, </v>
      </c>
      <c r="C38" s="251"/>
      <c r="D38" s="85" t="s">
        <v>39</v>
      </c>
      <c r="E38" s="250" t="str">
        <f>CONCATENATE(K9,", "&amp;L9)</f>
        <v>, </v>
      </c>
      <c r="F38" s="252"/>
      <c r="G38" s="96" t="s">
        <v>63</v>
      </c>
      <c r="H38" s="25"/>
      <c r="I38" s="87"/>
      <c r="J38" s="87"/>
      <c r="K38" s="87"/>
      <c r="L38" s="86" t="s">
        <v>39</v>
      </c>
      <c r="M38" s="87"/>
      <c r="N38" s="88">
        <f>IF(J38&gt;0,J38,"")</f>
      </c>
      <c r="O38" s="87"/>
      <c r="P38" s="7"/>
      <c r="Q38" s="105"/>
      <c r="R38" s="93"/>
      <c r="S38" s="93"/>
      <c r="T38" s="93"/>
      <c r="U38" s="93"/>
      <c r="V38" s="93"/>
      <c r="W38" s="91"/>
      <c r="X38" s="92"/>
      <c r="Y38" s="92"/>
      <c r="Z38" s="92"/>
      <c r="AA38" s="71"/>
      <c r="AB38" s="71"/>
      <c r="AC38" s="7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>
      <c r="A39" s="78"/>
      <c r="B39" s="261"/>
      <c r="C39" s="261"/>
      <c r="D39" s="54"/>
      <c r="E39" s="261"/>
      <c r="F39" s="261"/>
      <c r="G39" s="97" t="s">
        <v>53</v>
      </c>
      <c r="H39" s="25"/>
      <c r="I39" s="25"/>
      <c r="J39" s="25"/>
      <c r="K39" s="26"/>
      <c r="L39" s="26"/>
      <c r="M39" s="25"/>
      <c r="N39" s="25"/>
      <c r="O39" s="59"/>
      <c r="P39" s="7"/>
      <c r="Q39" s="105"/>
      <c r="R39" s="93"/>
      <c r="S39" s="93"/>
      <c r="T39" s="93"/>
      <c r="U39" s="93"/>
      <c r="V39" s="93"/>
      <c r="W39" s="91"/>
      <c r="X39" s="92"/>
      <c r="Y39" s="92"/>
      <c r="Z39" s="92"/>
      <c r="AA39" s="71"/>
      <c r="AB39" s="71"/>
      <c r="AC39" s="7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2.75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25"/>
      <c r="L40" s="9"/>
      <c r="M40" s="25"/>
      <c r="N40" s="25"/>
      <c r="O40" s="59"/>
      <c r="P40" s="7"/>
      <c r="Q40" s="7"/>
      <c r="R40" s="91"/>
      <c r="S40" s="91"/>
      <c r="T40" s="91"/>
      <c r="U40" s="91"/>
      <c r="V40" s="91"/>
      <c r="W40" s="91"/>
      <c r="X40" s="91"/>
      <c r="Y40" s="91"/>
      <c r="Z40" s="91"/>
      <c r="AA40" s="71"/>
      <c r="AB40" s="71"/>
      <c r="AC40" s="7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59"/>
      <c r="P41" s="7"/>
      <c r="Q41" s="7"/>
      <c r="R41" s="91"/>
      <c r="S41" s="91"/>
      <c r="T41" s="91"/>
      <c r="U41" s="91"/>
      <c r="V41" s="91"/>
      <c r="W41" s="91"/>
      <c r="X41" s="91"/>
      <c r="Y41" s="91"/>
      <c r="Z41" s="91"/>
      <c r="AA41" s="71"/>
      <c r="AB41" s="71"/>
      <c r="AC41" s="71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25"/>
      <c r="L42" s="9"/>
      <c r="M42" s="25"/>
      <c r="N42" s="25"/>
      <c r="O42" s="59"/>
      <c r="P42" s="7"/>
      <c r="Q42" s="7"/>
      <c r="R42" s="91"/>
      <c r="S42" s="91"/>
      <c r="T42" s="91"/>
      <c r="U42" s="91"/>
      <c r="V42" s="91"/>
      <c r="W42" s="91"/>
      <c r="X42" s="91"/>
      <c r="Y42" s="91"/>
      <c r="Z42" s="91"/>
      <c r="AA42" s="71"/>
      <c r="AB42" s="71"/>
      <c r="AC42" s="7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25"/>
      <c r="L43" s="9"/>
      <c r="M43" s="25"/>
      <c r="N43" s="25"/>
      <c r="O43" s="59"/>
      <c r="P43" s="7"/>
      <c r="Q43" s="7"/>
      <c r="R43" s="91"/>
      <c r="S43" s="91"/>
      <c r="T43" s="91"/>
      <c r="U43" s="91"/>
      <c r="V43" s="91"/>
      <c r="W43" s="91"/>
      <c r="X43" s="91"/>
      <c r="Y43" s="91"/>
      <c r="Z43" s="91"/>
      <c r="AA43" s="71"/>
      <c r="AB43" s="71"/>
      <c r="AC43" s="71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59"/>
      <c r="P44" s="7"/>
      <c r="Q44" s="7"/>
      <c r="R44" s="91"/>
      <c r="S44" s="91"/>
      <c r="T44" s="91"/>
      <c r="U44" s="91"/>
      <c r="V44" s="91"/>
      <c r="W44" s="91"/>
      <c r="X44" s="91"/>
      <c r="Y44" s="91"/>
      <c r="Z44" s="91"/>
      <c r="AA44" s="71"/>
      <c r="AB44" s="71"/>
      <c r="AC44" s="71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25"/>
      <c r="L45" s="9"/>
      <c r="M45" s="25"/>
      <c r="N45" s="25"/>
      <c r="O45" s="59"/>
      <c r="R45" s="94"/>
      <c r="S45" s="94"/>
      <c r="T45" s="94"/>
      <c r="U45" s="94"/>
      <c r="V45" s="94"/>
      <c r="W45" s="94"/>
      <c r="X45" s="94"/>
      <c r="Y45" s="94"/>
      <c r="Z45" s="94"/>
      <c r="AA45" s="71"/>
      <c r="AB45" s="71"/>
      <c r="AC45" s="7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25"/>
      <c r="L46" s="9"/>
      <c r="M46" s="25"/>
      <c r="N46" s="25"/>
      <c r="O46" s="59"/>
      <c r="R46" s="72"/>
      <c r="S46" s="72"/>
      <c r="T46" s="72"/>
      <c r="U46" s="72"/>
      <c r="V46" s="72"/>
      <c r="W46" s="72"/>
      <c r="X46" s="72"/>
      <c r="Y46" s="91"/>
      <c r="Z46" s="91"/>
      <c r="AA46" s="71"/>
      <c r="AB46" s="71"/>
      <c r="AC46" s="71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9"/>
      <c r="R47" s="72"/>
      <c r="S47" s="72"/>
      <c r="T47" s="72"/>
      <c r="U47" s="72"/>
      <c r="V47" s="72"/>
      <c r="W47" s="72"/>
      <c r="X47" s="72"/>
      <c r="Y47" s="91"/>
      <c r="Z47" s="91"/>
      <c r="AA47" s="71"/>
      <c r="AB47" s="71"/>
      <c r="AC47" s="71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9"/>
      <c r="R48" s="72"/>
      <c r="S48" s="72"/>
      <c r="T48" s="72"/>
      <c r="U48" s="72"/>
      <c r="V48" s="72"/>
      <c r="W48" s="72"/>
      <c r="X48" s="72"/>
      <c r="Y48" s="91"/>
      <c r="Z48" s="91"/>
      <c r="AA48" s="71"/>
      <c r="AB48" s="71"/>
      <c r="AC48" s="71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5:29" ht="12.75">
      <c r="O49" s="60"/>
      <c r="R49" s="72"/>
      <c r="S49" s="72"/>
      <c r="T49" s="72"/>
      <c r="U49" s="72"/>
      <c r="V49" s="72"/>
      <c r="W49" s="72"/>
      <c r="X49" s="72"/>
      <c r="Y49" s="94"/>
      <c r="Z49" s="94"/>
      <c r="AA49" s="72"/>
      <c r="AB49" s="72"/>
      <c r="AC49" s="72"/>
    </row>
    <row r="50" spans="15:29" ht="12.75">
      <c r="O50" s="60"/>
      <c r="R50" s="72"/>
      <c r="S50" s="72"/>
      <c r="T50" s="72"/>
      <c r="U50" s="72"/>
      <c r="V50" s="72"/>
      <c r="W50" s="72"/>
      <c r="X50" s="72"/>
      <c r="Y50" s="94"/>
      <c r="Z50" s="94"/>
      <c r="AA50" s="72"/>
      <c r="AB50" s="72"/>
      <c r="AC50" s="72"/>
    </row>
    <row r="51" spans="15:29" ht="12.75">
      <c r="O51" s="60"/>
      <c r="R51" s="72"/>
      <c r="S51" s="72"/>
      <c r="T51" s="72"/>
      <c r="U51" s="72"/>
      <c r="V51" s="72"/>
      <c r="W51" s="72"/>
      <c r="X51" s="72"/>
      <c r="Y51" s="94"/>
      <c r="Z51" s="94"/>
      <c r="AA51" s="72"/>
      <c r="AB51" s="72"/>
      <c r="AC51" s="72"/>
    </row>
    <row r="52" spans="15:29" ht="12.75">
      <c r="O52" s="60"/>
      <c r="R52" s="72"/>
      <c r="S52" s="72"/>
      <c r="T52" s="72"/>
      <c r="U52" s="72"/>
      <c r="V52" s="72"/>
      <c r="W52" s="72"/>
      <c r="X52" s="72"/>
      <c r="Y52" s="94"/>
      <c r="Z52" s="94"/>
      <c r="AA52" s="72"/>
      <c r="AB52" s="72"/>
      <c r="AC52" s="72"/>
    </row>
    <row r="53" spans="16:29" ht="12.75">
      <c r="P53" s="1"/>
      <c r="Q53" s="1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</row>
    <row r="54" spans="16:29" ht="12.75"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</row>
    <row r="55" spans="16:29" ht="12.75"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</row>
    <row r="56" spans="16:29" ht="12.75"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</row>
    <row r="57" spans="16:29" ht="12.75"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6:29" ht="12.75"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</row>
    <row r="59" spans="2:6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</sheetData>
  <sheetProtection password="E86C" sheet="1" selectLockedCells="1"/>
  <mergeCells count="41">
    <mergeCell ref="B38:C38"/>
    <mergeCell ref="E38:F38"/>
    <mergeCell ref="B39:C39"/>
    <mergeCell ref="E39:F39"/>
    <mergeCell ref="B32:C32"/>
    <mergeCell ref="E32:F32"/>
    <mergeCell ref="B33:C33"/>
    <mergeCell ref="E33:F33"/>
    <mergeCell ref="B35:C35"/>
    <mergeCell ref="E35:F35"/>
    <mergeCell ref="B36:C36"/>
    <mergeCell ref="E36:F36"/>
    <mergeCell ref="B30:C30"/>
    <mergeCell ref="E30:F30"/>
    <mergeCell ref="B26:C26"/>
    <mergeCell ref="E26:F26"/>
    <mergeCell ref="B27:C27"/>
    <mergeCell ref="E27:F27"/>
    <mergeCell ref="B29:C29"/>
    <mergeCell ref="E29:F29"/>
    <mergeCell ref="B21:C21"/>
    <mergeCell ref="B23:C23"/>
    <mergeCell ref="B24:C24"/>
    <mergeCell ref="E21:F21"/>
    <mergeCell ref="E23:F23"/>
    <mergeCell ref="E24:F24"/>
    <mergeCell ref="B20:C20"/>
    <mergeCell ref="E20:F20"/>
    <mergeCell ref="D7:E7"/>
    <mergeCell ref="D8:E8"/>
    <mergeCell ref="D9:E9"/>
    <mergeCell ref="R6:AA6"/>
    <mergeCell ref="D10:E10"/>
    <mergeCell ref="D11:E11"/>
    <mergeCell ref="D12:E12"/>
    <mergeCell ref="G2:M3"/>
    <mergeCell ref="B17:C17"/>
    <mergeCell ref="B18:C18"/>
    <mergeCell ref="E17:F17"/>
    <mergeCell ref="E18:F18"/>
    <mergeCell ref="F5:O5"/>
  </mergeCells>
  <conditionalFormatting sqref="F7 M8:M13">
    <cfRule type="containsText" priority="574" dxfId="0" operator="containsText" stopIfTrue="1" text="Verein">
      <formula>NOT(ISERROR(SEARCH("Verein",F7)))</formula>
    </cfRule>
  </conditionalFormatting>
  <conditionalFormatting sqref="F8">
    <cfRule type="containsText" priority="573" dxfId="0" operator="containsText" stopIfTrue="1" text="Spielart">
      <formula>NOT(ISERROR(SEARCH("Spielart",F8)))</formula>
    </cfRule>
  </conditionalFormatting>
  <conditionalFormatting sqref="G10:H10">
    <cfRule type="containsText" priority="570" dxfId="0" operator="containsText" stopIfTrue="1" text="Aufnahmen">
      <formula>NOT(ISERROR(SEARCH("Aufnahmen",G10)))</formula>
    </cfRule>
  </conditionalFormatting>
  <conditionalFormatting sqref="F12">
    <cfRule type="containsText" priority="569" dxfId="0" operator="containsText" stopIfTrue="1" text="ort">
      <formula>NOT(ISERROR(SEARCH("ort",F12)))</formula>
    </cfRule>
  </conditionalFormatting>
  <conditionalFormatting sqref="L8:L13">
    <cfRule type="containsText" priority="80" dxfId="0" operator="containsText" stopIfTrue="1" text="Nachname">
      <formula>NOT(ISERROR(SEARCH("Nachname",L8)))</formula>
    </cfRule>
  </conditionalFormatting>
  <conditionalFormatting sqref="F10">
    <cfRule type="containsText" priority="82" dxfId="0" operator="containsText" stopIfTrue="1" text="Distanz">
      <formula>NOT(ISERROR(SEARCH("Distanz",F10)))</formula>
    </cfRule>
  </conditionalFormatting>
  <conditionalFormatting sqref="K8:K13">
    <cfRule type="containsText" priority="81" dxfId="0" operator="containsText" stopIfTrue="1" text="Vorname">
      <formula>NOT(ISERROR(SEARCH("Vorname",K8)))</formula>
    </cfRule>
  </conditionalFormatting>
  <conditionalFormatting sqref="F9">
    <cfRule type="containsText" priority="24" dxfId="0" operator="containsText" stopIfTrue="1" text="Klasse">
      <formula>NOT(ISERROR(SEARCH("Klasse",F9)))</formula>
    </cfRule>
  </conditionalFormatting>
  <conditionalFormatting sqref="I17:K18 I20:K21 I23:K24 M17:M18 M20:M21 M23:M24 O17:O18 O20:O21 O23:O24 I26:K27 M26:M27 O26:O27 I29:K30 M29:M30 O29:O30 I32:K33 M32:M33 O32:O33 I35:K36 M35:M36 O35:O36 I38:K38 M38 O38">
    <cfRule type="cellIs" priority="23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2010-09-13T20:22:42Z</cp:lastPrinted>
  <dcterms:created xsi:type="dcterms:W3CDTF">2007-05-06T21:17:12Z</dcterms:created>
  <dcterms:modified xsi:type="dcterms:W3CDTF">2010-09-13T20:23:21Z</dcterms:modified>
  <cp:category/>
  <cp:version/>
  <cp:contentType/>
  <cp:contentStatus/>
</cp:coreProperties>
</file>